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9135" activeTab="4"/>
  </bookViews>
  <sheets>
    <sheet name="1.liga" sheetId="1" r:id="rId1"/>
    <sheet name="2. liga" sheetId="2" r:id="rId2"/>
    <sheet name="3.liga" sheetId="3" r:id="rId3"/>
    <sheet name="4.liga" sheetId="4" r:id="rId4"/>
    <sheet name="5.liga" sheetId="5" r:id="rId5"/>
  </sheets>
  <definedNames/>
  <calcPr fullCalcOnLoad="1"/>
</workbook>
</file>

<file path=xl/sharedStrings.xml><?xml version="1.0" encoding="utf-8"?>
<sst xmlns="http://schemas.openxmlformats.org/spreadsheetml/2006/main" count="336" uniqueCount="61">
  <si>
    <t>pořadí</t>
  </si>
  <si>
    <t>skore</t>
  </si>
  <si>
    <t>body</t>
  </si>
  <si>
    <t>1-3</t>
  </si>
  <si>
    <t>4-1</t>
  </si>
  <si>
    <t>2-4</t>
  </si>
  <si>
    <t>1-2</t>
  </si>
  <si>
    <t>3-4</t>
  </si>
  <si>
    <t>5-1</t>
  </si>
  <si>
    <t>2-3</t>
  </si>
  <si>
    <t>4-5</t>
  </si>
  <si>
    <t>3-5</t>
  </si>
  <si>
    <t>5-2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</si>
  <si>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</si>
  <si>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</si>
  <si>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</si>
  <si>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</si>
  <si>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</si>
  <si>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</si>
  <si>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</si>
  <si>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</si>
  <si>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</si>
  <si>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</si>
  <si>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</si>
  <si>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</si>
  <si>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</si>
  <si>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</si>
  <si>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</si>
  <si>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</si>
  <si>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</si>
  <si>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</si>
  <si>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</si>
  <si>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Überall Roman</t>
  </si>
  <si>
    <t>Papež Filip</t>
  </si>
  <si>
    <t>Überall Dan</t>
  </si>
  <si>
    <t>Koudela Vladimír</t>
  </si>
  <si>
    <t>Matula Martin</t>
  </si>
  <si>
    <t>Štefaník Drahoslav</t>
  </si>
  <si>
    <t>Konečný Dan</t>
  </si>
  <si>
    <t>Ruman David</t>
  </si>
  <si>
    <t>Štefaník Lukáš</t>
  </si>
  <si>
    <t>Pizúr Ladislav</t>
  </si>
  <si>
    <t>Julínek Tomáš</t>
  </si>
  <si>
    <t>Staník Lubomír</t>
  </si>
  <si>
    <t>Masař Jakub</t>
  </si>
  <si>
    <t>Tučník Radim</t>
  </si>
  <si>
    <t>Skoupý Libor</t>
  </si>
  <si>
    <t>Máša Luděk</t>
  </si>
  <si>
    <t>Krajíček Aleš</t>
  </si>
  <si>
    <t>Koudela Adam</t>
  </si>
  <si>
    <t>Suchánek Michal</t>
  </si>
  <si>
    <t>Ruman Milan</t>
  </si>
  <si>
    <r>
      <t>M</t>
    </r>
    <r>
      <rPr>
        <sz val="18"/>
        <color indexed="8"/>
        <rFont val="Calibri"/>
        <family val="2"/>
      </rPr>
      <t>ϋnster Jaromír</t>
    </r>
  </si>
  <si>
    <t>XXX</t>
  </si>
  <si>
    <t>Kvapil Michal</t>
  </si>
  <si>
    <t>S</t>
  </si>
  <si>
    <t>1.</t>
  </si>
  <si>
    <t>5.</t>
  </si>
  <si>
    <t>3.</t>
  </si>
  <si>
    <t>2.</t>
  </si>
  <si>
    <t>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</si>
</sst>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indexed="53"/>
      <name val="Calibri"/>
      <family val="2"/>
    </font>
    <font>
      <sz val="14"/>
      <color indexed="53"/>
      <name val="Calibri"/>
      <family val="2"/>
    </font>
    <font>
      <sz val="18"/>
      <color indexed="53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1"/>
      <color theme="9" tint="-0.24997000396251678"/>
      <name val="Calibri"/>
      <family val="2"/>
    </font>
    <font>
      <sz val="14"/>
      <color theme="9" tint="-0.24997000396251678"/>
      <name val="Calibri"/>
      <family val="2"/>
    </font>
    <font>
      <sz val="18"/>
      <color theme="9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797"/>
        <bgColor indexed="64"/>
      </patternFill>
    </fill>
  </fills>
  <borders count="2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/>
      <right style="double">
        <color rgb="FF00B050"/>
      </right>
      <top/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/>
      <top style="thin">
        <color rgb="FF00B050"/>
      </top>
      <bottom style="medium">
        <color rgb="FF00B050"/>
      </bottom>
    </border>
    <border>
      <left/>
      <right style="double">
        <color rgb="FF00B050"/>
      </right>
      <top style="thin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/>
      <right/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/>
      <top/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/>
      <bottom style="medium">
        <color rgb="FF7030A0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double">
        <color rgb="FF00B050"/>
      </left>
      <right/>
      <top style="medium">
        <color rgb="FF00B050"/>
      </top>
      <bottom style="double">
        <color rgb="FF00B050"/>
      </bottom>
    </border>
    <border>
      <left style="double">
        <color rgb="FF00B050"/>
      </left>
      <right/>
      <top/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/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double">
        <color rgb="FF0070C0"/>
      </right>
      <top/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/>
      <bottom/>
    </border>
    <border>
      <left/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/>
      <top/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/>
      <right/>
      <top style="double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double">
        <color theme="9" tint="-0.4999699890613556"/>
      </left>
      <right/>
      <top style="double">
        <color theme="9" tint="-0.4999699890613556"/>
      </top>
      <bottom style="thin">
        <color theme="9" tint="-0.4999699890613556"/>
      </bottom>
    </border>
    <border>
      <left/>
      <right/>
      <top style="double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 style="double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double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double">
        <color rgb="FFFF0000"/>
      </right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medium">
        <color rgb="FF0070C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theme="9" tint="-0.4999699890613556"/>
      </left>
      <right style="double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/>
      <bottom/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medium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>
        <color indexed="63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00B050"/>
      </left>
      <right>
        <color indexed="63"/>
      </right>
      <top style="thin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ck">
        <color rgb="FF00B050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 style="thin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/>
      <right style="double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double">
        <color theme="9" tint="-0.4999699890613556"/>
      </right>
      <top/>
      <bottom style="thin">
        <color theme="9" tint="-0.4999699890613556"/>
      </bottom>
    </border>
    <border>
      <left/>
      <right style="double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/>
      <right style="double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/>
      <top style="thin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double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>
        <color indexed="63"/>
      </right>
      <top style="medium">
        <color rgb="FF00B050"/>
      </top>
      <bottom>
        <color indexed="63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double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0" fillId="25" borderId="0" applyFont="0" applyBorder="0" applyAlignment="0">
      <protection/>
    </xf>
    <xf numFmtId="0" fontId="40" fillId="0" borderId="0" applyNumberFormat="0" applyFill="0" applyBorder="0" applyAlignment="0" applyProtection="0"/>
    <xf numFmtId="0" fontId="41" fillId="26" borderId="8" applyNumberFormat="0" applyAlignment="0" applyProtection="0"/>
    <xf numFmtId="0" fontId="42" fillId="27" borderId="8" applyNumberFormat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</cellStyleXfs>
  <cellXfs count="378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45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49" fontId="45" fillId="25" borderId="0" xfId="0" applyNumberFormat="1" applyFont="1" applyFill="1" applyAlignment="1">
      <alignment horizontal="center" vertical="center"/>
    </xf>
    <xf numFmtId="0" fontId="45" fillId="35" borderId="12" xfId="0" applyFont="1" applyFill="1" applyBorder="1" applyAlignment="1">
      <alignment/>
    </xf>
    <xf numFmtId="0" fontId="45" fillId="25" borderId="13" xfId="0" applyFont="1" applyFill="1" applyBorder="1" applyAlignment="1">
      <alignment/>
    </xf>
    <xf numFmtId="0" fontId="45" fillId="25" borderId="14" xfId="0" applyFont="1" applyFill="1" applyBorder="1" applyAlignment="1">
      <alignment/>
    </xf>
    <xf numFmtId="0" fontId="45" fillId="25" borderId="15" xfId="0" applyFont="1" applyFill="1" applyBorder="1" applyAlignment="1">
      <alignment/>
    </xf>
    <xf numFmtId="49" fontId="47" fillId="25" borderId="16" xfId="0" applyNumberFormat="1" applyFont="1" applyFill="1" applyBorder="1" applyAlignment="1">
      <alignment horizontal="center"/>
    </xf>
    <xf numFmtId="49" fontId="47" fillId="25" borderId="17" xfId="0" applyNumberFormat="1" applyFont="1" applyFill="1" applyBorder="1" applyAlignment="1">
      <alignment horizontal="center"/>
    </xf>
    <xf numFmtId="49" fontId="45" fillId="25" borderId="18" xfId="0" applyNumberFormat="1" applyFont="1" applyFill="1" applyBorder="1" applyAlignment="1">
      <alignment horizontal="center" vertical="center"/>
    </xf>
    <xf numFmtId="49" fontId="45" fillId="25" borderId="19" xfId="0" applyNumberFormat="1" applyFont="1" applyFill="1" applyBorder="1" applyAlignment="1">
      <alignment horizontal="center" vertical="center"/>
    </xf>
    <xf numFmtId="49" fontId="45" fillId="36" borderId="20" xfId="0" applyNumberFormat="1" applyFont="1" applyFill="1" applyBorder="1" applyAlignment="1">
      <alignment horizontal="center" vertical="center"/>
    </xf>
    <xf numFmtId="49" fontId="45" fillId="25" borderId="21" xfId="0" applyNumberFormat="1" applyFont="1" applyFill="1" applyBorder="1" applyAlignment="1">
      <alignment horizontal="center" vertical="center"/>
    </xf>
    <xf numFmtId="49" fontId="45" fillId="25" borderId="20" xfId="0" applyNumberFormat="1" applyFont="1" applyFill="1" applyBorder="1" applyAlignment="1">
      <alignment horizontal="center" vertical="center"/>
    </xf>
    <xf numFmtId="49" fontId="45" fillId="25" borderId="22" xfId="0" applyNumberFormat="1" applyFont="1" applyFill="1" applyBorder="1" applyAlignment="1">
      <alignment horizontal="center" vertical="center"/>
    </xf>
    <xf numFmtId="49" fontId="45" fillId="25" borderId="23" xfId="0" applyNumberFormat="1" applyFont="1" applyFill="1" applyBorder="1" applyAlignment="1">
      <alignment horizontal="center" vertical="center"/>
    </xf>
    <xf numFmtId="49" fontId="45" fillId="36" borderId="24" xfId="0" applyNumberFormat="1" applyFont="1" applyFill="1" applyBorder="1" applyAlignment="1">
      <alignment horizontal="center" vertical="center"/>
    </xf>
    <xf numFmtId="49" fontId="45" fillId="36" borderId="23" xfId="0" applyNumberFormat="1" applyFont="1" applyFill="1" applyBorder="1" applyAlignment="1">
      <alignment horizontal="center" vertical="center"/>
    </xf>
    <xf numFmtId="49" fontId="45" fillId="25" borderId="24" xfId="0" applyNumberFormat="1" applyFont="1" applyFill="1" applyBorder="1" applyAlignment="1">
      <alignment horizontal="center" vertical="center"/>
    </xf>
    <xf numFmtId="49" fontId="45" fillId="25" borderId="25" xfId="0" applyNumberFormat="1" applyFont="1" applyFill="1" applyBorder="1" applyAlignment="1">
      <alignment horizontal="center" vertical="center"/>
    </xf>
    <xf numFmtId="49" fontId="45" fillId="25" borderId="26" xfId="0" applyNumberFormat="1" applyFont="1" applyFill="1" applyBorder="1" applyAlignment="1">
      <alignment horizontal="center" vertical="center"/>
    </xf>
    <xf numFmtId="49" fontId="45" fillId="25" borderId="27" xfId="0" applyNumberFormat="1" applyFont="1" applyFill="1" applyBorder="1" applyAlignment="1">
      <alignment horizontal="center" vertical="center"/>
    </xf>
    <xf numFmtId="49" fontId="45" fillId="36" borderId="28" xfId="0" applyNumberFormat="1" applyFont="1" applyFill="1" applyBorder="1" applyAlignment="1">
      <alignment horizontal="center" vertical="center"/>
    </xf>
    <xf numFmtId="0" fontId="45" fillId="37" borderId="29" xfId="0" applyFont="1" applyFill="1" applyBorder="1" applyAlignment="1">
      <alignment/>
    </xf>
    <xf numFmtId="0" fontId="46" fillId="37" borderId="30" xfId="0" applyFont="1" applyFill="1" applyBorder="1" applyAlignment="1">
      <alignment/>
    </xf>
    <xf numFmtId="49" fontId="45" fillId="25" borderId="31" xfId="0" applyNumberFormat="1" applyFont="1" applyFill="1" applyBorder="1" applyAlignment="1">
      <alignment horizontal="center" vertical="center"/>
    </xf>
    <xf numFmtId="49" fontId="45" fillId="25" borderId="32" xfId="0" applyNumberFormat="1" applyFont="1" applyFill="1" applyBorder="1" applyAlignment="1">
      <alignment horizontal="center" vertical="center"/>
    </xf>
    <xf numFmtId="49" fontId="45" fillId="25" borderId="33" xfId="0" applyNumberFormat="1" applyFont="1" applyFill="1" applyBorder="1" applyAlignment="1">
      <alignment horizontal="center" vertical="center"/>
    </xf>
    <xf numFmtId="49" fontId="45" fillId="25" borderId="34" xfId="0" applyNumberFormat="1" applyFont="1" applyFill="1" applyBorder="1" applyAlignment="1">
      <alignment horizontal="center" vertical="center"/>
    </xf>
    <xf numFmtId="49" fontId="45" fillId="37" borderId="35" xfId="0" applyNumberFormat="1" applyFont="1" applyFill="1" applyBorder="1" applyAlignment="1">
      <alignment horizontal="center" vertical="center"/>
    </xf>
    <xf numFmtId="49" fontId="45" fillId="37" borderId="36" xfId="0" applyNumberFormat="1" applyFont="1" applyFill="1" applyBorder="1" applyAlignment="1">
      <alignment horizontal="center" vertical="center"/>
    </xf>
    <xf numFmtId="49" fontId="45" fillId="25" borderId="37" xfId="0" applyNumberFormat="1" applyFont="1" applyFill="1" applyBorder="1" applyAlignment="1">
      <alignment horizontal="center" vertical="center"/>
    </xf>
    <xf numFmtId="49" fontId="45" fillId="25" borderId="36" xfId="0" applyNumberFormat="1" applyFont="1" applyFill="1" applyBorder="1" applyAlignment="1">
      <alignment horizontal="center" vertical="center"/>
    </xf>
    <xf numFmtId="49" fontId="45" fillId="25" borderId="35" xfId="0" applyNumberFormat="1" applyFont="1" applyFill="1" applyBorder="1" applyAlignment="1">
      <alignment horizontal="center" vertical="center"/>
    </xf>
    <xf numFmtId="49" fontId="45" fillId="25" borderId="38" xfId="0" applyNumberFormat="1" applyFont="1" applyFill="1" applyBorder="1" applyAlignment="1">
      <alignment horizontal="center" vertical="center"/>
    </xf>
    <xf numFmtId="49" fontId="45" fillId="25" borderId="39" xfId="0" applyNumberFormat="1" applyFont="1" applyFill="1" applyBorder="1" applyAlignment="1">
      <alignment horizontal="center" vertical="center"/>
    </xf>
    <xf numFmtId="49" fontId="45" fillId="25" borderId="40" xfId="0" applyNumberFormat="1" applyFont="1" applyFill="1" applyBorder="1" applyAlignment="1">
      <alignment horizontal="center" vertical="center"/>
    </xf>
    <xf numFmtId="49" fontId="45" fillId="37" borderId="41" xfId="0" applyNumberFormat="1" applyFont="1" applyFill="1" applyBorder="1" applyAlignment="1">
      <alignment horizontal="center" vertical="center"/>
    </xf>
    <xf numFmtId="49" fontId="45" fillId="37" borderId="40" xfId="0" applyNumberFormat="1" applyFont="1" applyFill="1" applyBorder="1" applyAlignment="1">
      <alignment horizontal="center" vertical="center"/>
    </xf>
    <xf numFmtId="49" fontId="45" fillId="25" borderId="41" xfId="0" applyNumberFormat="1" applyFont="1" applyFill="1" applyBorder="1" applyAlignment="1">
      <alignment horizontal="center" vertical="center"/>
    </xf>
    <xf numFmtId="49" fontId="45" fillId="25" borderId="42" xfId="0" applyNumberFormat="1" applyFont="1" applyFill="1" applyBorder="1" applyAlignment="1">
      <alignment horizontal="center" vertical="center"/>
    </xf>
    <xf numFmtId="49" fontId="45" fillId="37" borderId="39" xfId="0" applyNumberFormat="1" applyFont="1" applyFill="1" applyBorder="1" applyAlignment="1">
      <alignment horizontal="center" vertical="center"/>
    </xf>
    <xf numFmtId="49" fontId="45" fillId="25" borderId="43" xfId="0" applyNumberFormat="1" applyFont="1" applyFill="1" applyBorder="1" applyAlignment="1">
      <alignment horizontal="center" vertical="center"/>
    </xf>
    <xf numFmtId="49" fontId="45" fillId="25" borderId="44" xfId="0" applyNumberFormat="1" applyFont="1" applyFill="1" applyBorder="1" applyAlignment="1">
      <alignment horizontal="center" vertical="center"/>
    </xf>
    <xf numFmtId="49" fontId="45" fillId="25" borderId="45" xfId="0" applyNumberFormat="1" applyFont="1" applyFill="1" applyBorder="1" applyAlignment="1">
      <alignment horizontal="center" vertical="center"/>
    </xf>
    <xf numFmtId="49" fontId="45" fillId="37" borderId="46" xfId="0" applyNumberFormat="1" applyFont="1" applyFill="1" applyBorder="1" applyAlignment="1">
      <alignment horizontal="center" vertical="center"/>
    </xf>
    <xf numFmtId="49" fontId="47" fillId="25" borderId="47" xfId="0" applyNumberFormat="1" applyFont="1" applyFill="1" applyBorder="1" applyAlignment="1">
      <alignment horizontal="center"/>
    </xf>
    <xf numFmtId="0" fontId="45" fillId="25" borderId="48" xfId="0" applyFont="1" applyFill="1" applyBorder="1" applyAlignment="1">
      <alignment/>
    </xf>
    <xf numFmtId="49" fontId="45" fillId="25" borderId="49" xfId="0" applyNumberFormat="1" applyFont="1" applyFill="1" applyBorder="1" applyAlignment="1">
      <alignment horizontal="center" vertical="center"/>
    </xf>
    <xf numFmtId="49" fontId="45" fillId="38" borderId="49" xfId="0" applyNumberFormat="1" applyFont="1" applyFill="1" applyBorder="1" applyAlignment="1">
      <alignment horizontal="center" vertical="center"/>
    </xf>
    <xf numFmtId="49" fontId="45" fillId="38" borderId="50" xfId="0" applyNumberFormat="1" applyFont="1" applyFill="1" applyBorder="1" applyAlignment="1">
      <alignment horizontal="center" vertical="center"/>
    </xf>
    <xf numFmtId="49" fontId="45" fillId="25" borderId="50" xfId="0" applyNumberFormat="1" applyFont="1" applyFill="1" applyBorder="1" applyAlignment="1">
      <alignment horizontal="center" vertical="center"/>
    </xf>
    <xf numFmtId="49" fontId="45" fillId="25" borderId="51" xfId="0" applyNumberFormat="1" applyFont="1" applyFill="1" applyBorder="1" applyAlignment="1">
      <alignment horizontal="center" vertical="center"/>
    </xf>
    <xf numFmtId="0" fontId="45" fillId="25" borderId="52" xfId="0" applyFont="1" applyFill="1" applyBorder="1" applyAlignment="1">
      <alignment/>
    </xf>
    <xf numFmtId="49" fontId="45" fillId="38" borderId="53" xfId="0" applyNumberFormat="1" applyFont="1" applyFill="1" applyBorder="1" applyAlignment="1">
      <alignment horizontal="center" vertical="center"/>
    </xf>
    <xf numFmtId="49" fontId="45" fillId="38" borderId="54" xfId="0" applyNumberFormat="1" applyFont="1" applyFill="1" applyBorder="1" applyAlignment="1">
      <alignment horizontal="center" vertical="center"/>
    </xf>
    <xf numFmtId="49" fontId="45" fillId="25" borderId="55" xfId="0" applyNumberFormat="1" applyFont="1" applyFill="1" applyBorder="1" applyAlignment="1">
      <alignment horizontal="center" vertical="center"/>
    </xf>
    <xf numFmtId="49" fontId="45" fillId="25" borderId="54" xfId="0" applyNumberFormat="1" applyFont="1" applyFill="1" applyBorder="1" applyAlignment="1">
      <alignment horizontal="center" vertical="center"/>
    </xf>
    <xf numFmtId="0" fontId="45" fillId="38" borderId="56" xfId="0" applyFont="1" applyFill="1" applyBorder="1" applyAlignment="1">
      <alignment/>
    </xf>
    <xf numFmtId="0" fontId="46" fillId="38" borderId="57" xfId="0" applyFont="1" applyFill="1" applyBorder="1" applyAlignment="1">
      <alignment/>
    </xf>
    <xf numFmtId="49" fontId="45" fillId="25" borderId="58" xfId="0" applyNumberFormat="1" applyFont="1" applyFill="1" applyBorder="1" applyAlignment="1">
      <alignment horizontal="center" vertical="center"/>
    </xf>
    <xf numFmtId="49" fontId="45" fillId="25" borderId="59" xfId="0" applyNumberFormat="1" applyFont="1" applyFill="1" applyBorder="1" applyAlignment="1">
      <alignment horizontal="center" vertical="center"/>
    </xf>
    <xf numFmtId="49" fontId="45" fillId="25" borderId="60" xfId="0" applyNumberFormat="1" applyFont="1" applyFill="1" applyBorder="1" applyAlignment="1">
      <alignment horizontal="center" vertical="center"/>
    </xf>
    <xf numFmtId="0" fontId="45" fillId="25" borderId="61" xfId="0" applyFont="1" applyFill="1" applyBorder="1" applyAlignment="1">
      <alignment/>
    </xf>
    <xf numFmtId="0" fontId="45" fillId="25" borderId="62" xfId="0" applyFont="1" applyFill="1" applyBorder="1" applyAlignment="1">
      <alignment/>
    </xf>
    <xf numFmtId="0" fontId="45" fillId="25" borderId="63" xfId="0" applyFont="1" applyFill="1" applyBorder="1" applyAlignment="1">
      <alignment/>
    </xf>
    <xf numFmtId="49" fontId="47" fillId="25" borderId="64" xfId="0" applyNumberFormat="1" applyFont="1" applyFill="1" applyBorder="1" applyAlignment="1">
      <alignment horizontal="center"/>
    </xf>
    <xf numFmtId="0" fontId="45" fillId="36" borderId="65" xfId="0" applyFont="1" applyFill="1" applyBorder="1" applyAlignment="1">
      <alignment/>
    </xf>
    <xf numFmtId="0" fontId="45" fillId="25" borderId="66" xfId="0" applyFont="1" applyFill="1" applyBorder="1" applyAlignment="1">
      <alignment/>
    </xf>
    <xf numFmtId="0" fontId="45" fillId="25" borderId="67" xfId="0" applyFont="1" applyFill="1" applyBorder="1" applyAlignment="1">
      <alignment/>
    </xf>
    <xf numFmtId="49" fontId="45" fillId="25" borderId="68" xfId="0" applyNumberFormat="1" applyFont="1" applyFill="1" applyBorder="1" applyAlignment="1">
      <alignment horizontal="center" vertical="center"/>
    </xf>
    <xf numFmtId="49" fontId="45" fillId="36" borderId="69" xfId="0" applyNumberFormat="1" applyFont="1" applyFill="1" applyBorder="1" applyAlignment="1">
      <alignment horizontal="center" vertical="center"/>
    </xf>
    <xf numFmtId="49" fontId="45" fillId="25" borderId="70" xfId="0" applyNumberFormat="1" applyFont="1" applyFill="1" applyBorder="1" applyAlignment="1">
      <alignment horizontal="center" vertical="center"/>
    </xf>
    <xf numFmtId="49" fontId="45" fillId="25" borderId="71" xfId="0" applyNumberFormat="1" applyFont="1" applyFill="1" applyBorder="1" applyAlignment="1">
      <alignment horizontal="center" vertical="center"/>
    </xf>
    <xf numFmtId="49" fontId="45" fillId="36" borderId="27" xfId="0" applyNumberFormat="1" applyFont="1" applyFill="1" applyBorder="1" applyAlignment="1">
      <alignment horizontal="center" vertical="center"/>
    </xf>
    <xf numFmtId="49" fontId="47" fillId="25" borderId="17" xfId="34" applyNumberFormat="1" applyFont="1" applyFill="1" applyBorder="1" applyAlignment="1">
      <alignment horizontal="center"/>
    </xf>
    <xf numFmtId="0" fontId="46" fillId="36" borderId="72" xfId="0" applyFont="1" applyFill="1" applyBorder="1" applyAlignment="1">
      <alignment/>
    </xf>
    <xf numFmtId="0" fontId="46" fillId="35" borderId="73" xfId="0" applyFont="1" applyFill="1" applyBorder="1" applyAlignment="1">
      <alignment/>
    </xf>
    <xf numFmtId="49" fontId="47" fillId="25" borderId="16" xfId="34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49" fontId="0" fillId="39" borderId="0" xfId="0" applyNumberFormat="1" applyFill="1" applyAlignment="1">
      <alignment horizontal="center" vertical="center"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45" fillId="40" borderId="0" xfId="0" applyFont="1" applyFill="1" applyAlignment="1">
      <alignment/>
    </xf>
    <xf numFmtId="0" fontId="48" fillId="40" borderId="0" xfId="0" applyFont="1" applyFill="1" applyBorder="1" applyAlignment="1">
      <alignment/>
    </xf>
    <xf numFmtId="0" fontId="49" fillId="40" borderId="0" xfId="0" applyFont="1" applyFill="1" applyBorder="1" applyAlignment="1">
      <alignment/>
    </xf>
    <xf numFmtId="0" fontId="45" fillId="40" borderId="0" xfId="0" applyFont="1" applyFill="1" applyBorder="1" applyAlignment="1">
      <alignment/>
    </xf>
    <xf numFmtId="49" fontId="45" fillId="40" borderId="0" xfId="0" applyNumberFormat="1" applyFont="1" applyFill="1" applyAlignment="1">
      <alignment horizontal="center"/>
    </xf>
    <xf numFmtId="49" fontId="45" fillId="40" borderId="0" xfId="0" applyNumberFormat="1" applyFont="1" applyFill="1" applyBorder="1" applyAlignment="1">
      <alignment horizontal="center" vertical="center"/>
    </xf>
    <xf numFmtId="49" fontId="45" fillId="40" borderId="0" xfId="0" applyNumberFormat="1" applyFont="1" applyFill="1" applyAlignment="1">
      <alignment horizontal="center" vertical="center"/>
    </xf>
    <xf numFmtId="0" fontId="45" fillId="25" borderId="74" xfId="50" applyFont="1" applyBorder="1" applyAlignment="1">
      <alignment/>
      <protection/>
    </xf>
    <xf numFmtId="0" fontId="45" fillId="25" borderId="75" xfId="50" applyFont="1" applyBorder="1" applyAlignment="1">
      <alignment/>
      <protection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41" borderId="0" xfId="0" applyFill="1" applyAlignment="1">
      <alignment/>
    </xf>
    <xf numFmtId="0" fontId="0" fillId="25" borderId="76" xfId="50" applyFont="1" applyBorder="1" applyAlignment="1">
      <alignment horizontal="center" vertical="center"/>
      <protection/>
    </xf>
    <xf numFmtId="0" fontId="0" fillId="25" borderId="77" xfId="50" applyFont="1" applyBorder="1" applyAlignment="1">
      <alignment horizontal="left" vertical="center"/>
      <protection/>
    </xf>
    <xf numFmtId="0" fontId="0" fillId="25" borderId="77" xfId="50" applyFont="1" applyBorder="1" applyAlignment="1">
      <alignment horizontal="center" vertical="center"/>
      <protection/>
    </xf>
    <xf numFmtId="0" fontId="0" fillId="25" borderId="77" xfId="50" applyFont="1" applyBorder="1" applyAlignment="1">
      <alignment horizontal="left"/>
      <protection/>
    </xf>
    <xf numFmtId="0" fontId="0" fillId="25" borderId="77" xfId="50" applyFont="1" applyBorder="1" applyAlignment="1">
      <alignment/>
      <protection/>
    </xf>
    <xf numFmtId="0" fontId="0" fillId="25" borderId="78" xfId="50" applyFont="1" applyBorder="1" applyAlignment="1">
      <alignment horizontal="center" vertical="center"/>
      <protection/>
    </xf>
    <xf numFmtId="0" fontId="0" fillId="25" borderId="79" xfId="50" applyFont="1" applyBorder="1" applyAlignment="1">
      <alignment horizontal="left" vertical="center"/>
      <protection/>
    </xf>
    <xf numFmtId="0" fontId="0" fillId="25" borderId="79" xfId="50" applyFont="1" applyBorder="1" applyAlignment="1">
      <alignment horizontal="center" vertical="center"/>
      <protection/>
    </xf>
    <xf numFmtId="0" fontId="0" fillId="25" borderId="79" xfId="50" applyFont="1" applyBorder="1" applyAlignment="1">
      <alignment horizontal="left"/>
      <protection/>
    </xf>
    <xf numFmtId="0" fontId="0" fillId="25" borderId="79" xfId="50" applyFont="1" applyBorder="1" applyAlignment="1">
      <alignment/>
      <protection/>
    </xf>
    <xf numFmtId="0" fontId="0" fillId="25" borderId="80" xfId="50" applyFont="1" applyBorder="1" applyAlignment="1">
      <alignment horizontal="center" vertical="center"/>
      <protection/>
    </xf>
    <xf numFmtId="0" fontId="0" fillId="25" borderId="81" xfId="50" applyFont="1" applyBorder="1" applyAlignment="1">
      <alignment horizontal="left" vertical="center"/>
      <protection/>
    </xf>
    <xf numFmtId="0" fontId="0" fillId="25" borderId="81" xfId="50" applyFont="1" applyBorder="1" applyAlignment="1">
      <alignment horizontal="center" vertical="center"/>
      <protection/>
    </xf>
    <xf numFmtId="0" fontId="0" fillId="25" borderId="81" xfId="50" applyFont="1" applyBorder="1" applyAlignment="1">
      <alignment horizontal="left"/>
      <protection/>
    </xf>
    <xf numFmtId="0" fontId="0" fillId="25" borderId="81" xfId="50" applyFont="1" applyBorder="1" applyAlignment="1">
      <alignment/>
      <protection/>
    </xf>
    <xf numFmtId="0" fontId="0" fillId="25" borderId="47" xfId="50" applyFont="1" applyBorder="1" applyAlignment="1">
      <alignment horizontal="center" vertical="center"/>
      <protection/>
    </xf>
    <xf numFmtId="0" fontId="0" fillId="25" borderId="82" xfId="50" applyFont="1" applyBorder="1" applyAlignment="1">
      <alignment horizontal="left" vertical="center"/>
      <protection/>
    </xf>
    <xf numFmtId="0" fontId="0" fillId="25" borderId="82" xfId="50" applyFont="1" applyBorder="1" applyAlignment="1">
      <alignment horizontal="center" vertical="center"/>
      <protection/>
    </xf>
    <xf numFmtId="0" fontId="0" fillId="25" borderId="82" xfId="50" applyFont="1" applyBorder="1" applyAlignment="1">
      <alignment horizontal="left"/>
      <protection/>
    </xf>
    <xf numFmtId="0" fontId="0" fillId="25" borderId="82" xfId="50" applyFont="1" applyBorder="1" applyAlignment="1">
      <alignment/>
      <protection/>
    </xf>
    <xf numFmtId="0" fontId="0" fillId="25" borderId="64" xfId="50" applyFont="1" applyBorder="1" applyAlignment="1">
      <alignment horizontal="center" vertical="center"/>
      <protection/>
    </xf>
    <xf numFmtId="0" fontId="0" fillId="25" borderId="83" xfId="50" applyFont="1" applyBorder="1" applyAlignment="1">
      <alignment horizontal="left" vertical="center"/>
      <protection/>
    </xf>
    <xf numFmtId="0" fontId="0" fillId="25" borderId="83" xfId="50" applyFont="1" applyBorder="1" applyAlignment="1">
      <alignment horizontal="center" vertical="center"/>
      <protection/>
    </xf>
    <xf numFmtId="0" fontId="0" fillId="25" borderId="83" xfId="50" applyFont="1" applyBorder="1" applyAlignment="1">
      <alignment horizontal="left"/>
      <protection/>
    </xf>
    <xf numFmtId="0" fontId="0" fillId="25" borderId="83" xfId="50" applyFont="1" applyBorder="1" applyAlignment="1">
      <alignment/>
      <protection/>
    </xf>
    <xf numFmtId="0" fontId="47" fillId="40" borderId="0" xfId="50" applyFont="1" applyFill="1" applyBorder="1" applyAlignment="1">
      <alignment horizontal="center"/>
      <protection/>
    </xf>
    <xf numFmtId="0" fontId="47" fillId="40" borderId="0" xfId="50" applyFont="1" applyFill="1" applyBorder="1" applyAlignment="1">
      <alignment horizontal="center" vertical="center"/>
      <protection/>
    </xf>
    <xf numFmtId="0" fontId="45" fillId="25" borderId="84" xfId="50" applyFont="1" applyBorder="1" applyAlignment="1">
      <alignment/>
      <protection/>
    </xf>
    <xf numFmtId="0" fontId="0" fillId="25" borderId="82" xfId="50" applyFont="1" applyBorder="1" applyAlignment="1">
      <alignment horizontal="center" vertical="center"/>
      <protection/>
    </xf>
    <xf numFmtId="0" fontId="0" fillId="25" borderId="81" xfId="50" applyFont="1" applyBorder="1" applyAlignment="1">
      <alignment horizontal="center" vertical="center"/>
      <protection/>
    </xf>
    <xf numFmtId="0" fontId="0" fillId="25" borderId="83" xfId="50" applyFont="1" applyBorder="1" applyAlignment="1">
      <alignment horizontal="center" vertical="center"/>
      <protection/>
    </xf>
    <xf numFmtId="0" fontId="0" fillId="25" borderId="79" xfId="50" applyFont="1" applyBorder="1" applyAlignment="1">
      <alignment horizontal="center" vertical="center"/>
      <protection/>
    </xf>
    <xf numFmtId="49" fontId="45" fillId="40" borderId="0" xfId="0" applyNumberFormat="1" applyFont="1" applyFill="1" applyBorder="1" applyAlignment="1">
      <alignment horizontal="center"/>
    </xf>
    <xf numFmtId="0" fontId="0" fillId="25" borderId="85" xfId="50" applyFont="1" applyBorder="1" applyAlignment="1">
      <alignment horizontal="left"/>
      <protection/>
    </xf>
    <xf numFmtId="49" fontId="47" fillId="25" borderId="86" xfId="34" applyNumberFormat="1" applyFont="1" applyFill="1" applyBorder="1" applyAlignment="1">
      <alignment horizontal="center"/>
    </xf>
    <xf numFmtId="49" fontId="47" fillId="25" borderId="87" xfId="0" applyNumberFormat="1" applyFont="1" applyFill="1" applyBorder="1" applyAlignment="1">
      <alignment horizontal="center"/>
    </xf>
    <xf numFmtId="49" fontId="47" fillId="25" borderId="88" xfId="0" applyNumberFormat="1" applyFont="1" applyFill="1" applyBorder="1" applyAlignment="1">
      <alignment horizontal="center"/>
    </xf>
    <xf numFmtId="0" fontId="45" fillId="25" borderId="89" xfId="0" applyFont="1" applyFill="1" applyBorder="1" applyAlignment="1">
      <alignment/>
    </xf>
    <xf numFmtId="0" fontId="0" fillId="25" borderId="90" xfId="50" applyFont="1" applyBorder="1" applyAlignment="1">
      <alignment horizontal="left"/>
      <protection/>
    </xf>
    <xf numFmtId="0" fontId="0" fillId="25" borderId="77" xfId="50" applyFont="1" applyBorder="1" applyAlignment="1">
      <alignment horizontal="center" vertical="center"/>
      <protection/>
    </xf>
    <xf numFmtId="0" fontId="45" fillId="25" borderId="91" xfId="50" applyNumberFormat="1" applyFont="1" applyBorder="1" applyAlignment="1">
      <alignment horizontal="center" vertical="center"/>
      <protection/>
    </xf>
    <xf numFmtId="0" fontId="45" fillId="25" borderId="92" xfId="50" applyNumberFormat="1" applyFont="1" applyBorder="1" applyAlignment="1">
      <alignment horizontal="center" vertical="center"/>
      <protection/>
    </xf>
    <xf numFmtId="0" fontId="45" fillId="25" borderId="93" xfId="50" applyNumberFormat="1" applyFont="1" applyBorder="1" applyAlignment="1">
      <alignment horizontal="center" vertical="center"/>
      <protection/>
    </xf>
    <xf numFmtId="0" fontId="45" fillId="25" borderId="94" xfId="50" applyNumberFormat="1" applyFont="1" applyBorder="1" applyAlignment="1">
      <alignment horizontal="center" vertical="center"/>
      <protection/>
    </xf>
    <xf numFmtId="0" fontId="45" fillId="25" borderId="95" xfId="50" applyNumberFormat="1" applyFont="1" applyBorder="1" applyAlignment="1">
      <alignment horizontal="center" vertical="center"/>
      <protection/>
    </xf>
    <xf numFmtId="0" fontId="45" fillId="25" borderId="96" xfId="50" applyNumberFormat="1" applyFont="1" applyBorder="1" applyAlignment="1">
      <alignment horizontal="center" vertical="center"/>
      <protection/>
    </xf>
    <xf numFmtId="0" fontId="45" fillId="25" borderId="94" xfId="50" applyNumberFormat="1" applyFont="1" applyBorder="1" applyAlignment="1">
      <alignment horizontal="center"/>
      <protection/>
    </xf>
    <xf numFmtId="0" fontId="45" fillId="25" borderId="96" xfId="50" applyNumberFormat="1" applyFont="1" applyBorder="1" applyAlignment="1">
      <alignment horizontal="center"/>
      <protection/>
    </xf>
    <xf numFmtId="0" fontId="45" fillId="25" borderId="97" xfId="50" applyNumberFormat="1" applyFont="1" applyBorder="1" applyAlignment="1">
      <alignment horizontal="center"/>
      <protection/>
    </xf>
    <xf numFmtId="0" fontId="45" fillId="25" borderId="98" xfId="50" applyNumberFormat="1" applyFont="1" applyBorder="1" applyAlignment="1">
      <alignment horizontal="center" vertical="center"/>
      <protection/>
    </xf>
    <xf numFmtId="0" fontId="45" fillId="25" borderId="99" xfId="50" applyNumberFormat="1" applyFont="1" applyBorder="1" applyAlignment="1">
      <alignment horizontal="center" vertical="center"/>
      <protection/>
    </xf>
    <xf numFmtId="0" fontId="45" fillId="25" borderId="100" xfId="50" applyNumberFormat="1" applyFont="1" applyBorder="1" applyAlignment="1">
      <alignment horizontal="center" vertical="center"/>
      <protection/>
    </xf>
    <xf numFmtId="0" fontId="45" fillId="25" borderId="101" xfId="50" applyNumberFormat="1" applyFont="1" applyBorder="1" applyAlignment="1">
      <alignment horizontal="center" vertical="center"/>
      <protection/>
    </xf>
    <xf numFmtId="0" fontId="45" fillId="34" borderId="102" xfId="0" applyNumberFormat="1" applyFont="1" applyFill="1" applyBorder="1" applyAlignment="1">
      <alignment horizontal="center" vertical="center"/>
    </xf>
    <xf numFmtId="0" fontId="45" fillId="34" borderId="92" xfId="0" applyNumberFormat="1" applyFont="1" applyFill="1" applyBorder="1" applyAlignment="1">
      <alignment horizontal="center" vertical="center"/>
    </xf>
    <xf numFmtId="0" fontId="45" fillId="25" borderId="103" xfId="50" applyNumberFormat="1" applyFont="1" applyBorder="1" applyAlignment="1">
      <alignment horizontal="center" vertical="center"/>
      <protection/>
    </xf>
    <xf numFmtId="0" fontId="45" fillId="25" borderId="102" xfId="50" applyNumberFormat="1" applyFont="1" applyBorder="1" applyAlignment="1">
      <alignment horizontal="center" vertical="center"/>
      <protection/>
    </xf>
    <xf numFmtId="0" fontId="45" fillId="25" borderId="104" xfId="50" applyNumberFormat="1" applyFont="1" applyBorder="1" applyAlignment="1">
      <alignment horizontal="center" vertical="center"/>
      <protection/>
    </xf>
    <xf numFmtId="0" fontId="45" fillId="34" borderId="105" xfId="0" applyNumberFormat="1" applyFont="1" applyFill="1" applyBorder="1" applyAlignment="1">
      <alignment horizontal="center" vertical="center"/>
    </xf>
    <xf numFmtId="0" fontId="45" fillId="34" borderId="94" xfId="0" applyNumberFormat="1" applyFont="1" applyFill="1" applyBorder="1" applyAlignment="1">
      <alignment horizontal="center" vertical="center"/>
    </xf>
    <xf numFmtId="0" fontId="45" fillId="25" borderId="0" xfId="50" applyNumberFormat="1" applyFont="1" applyBorder="1" applyAlignment="1">
      <alignment horizontal="center" vertical="center"/>
      <protection/>
    </xf>
    <xf numFmtId="0" fontId="45" fillId="34" borderId="105" xfId="50" applyNumberFormat="1" applyFont="1" applyFill="1" applyBorder="1" applyAlignment="1">
      <alignment horizontal="center"/>
      <protection/>
    </xf>
    <xf numFmtId="0" fontId="45" fillId="34" borderId="94" xfId="50" applyNumberFormat="1" applyFont="1" applyFill="1" applyBorder="1" applyAlignment="1">
      <alignment horizontal="center"/>
      <protection/>
    </xf>
    <xf numFmtId="0" fontId="45" fillId="25" borderId="104" xfId="50" applyNumberFormat="1" applyFont="1" applyBorder="1" applyAlignment="1">
      <alignment horizontal="center"/>
      <protection/>
    </xf>
    <xf numFmtId="0" fontId="45" fillId="34" borderId="106" xfId="50" applyNumberFormat="1" applyFont="1" applyFill="1" applyBorder="1" applyAlignment="1">
      <alignment horizontal="center"/>
      <protection/>
    </xf>
    <xf numFmtId="0" fontId="45" fillId="34" borderId="107" xfId="50" applyNumberFormat="1" applyFont="1" applyFill="1" applyBorder="1" applyAlignment="1">
      <alignment horizontal="center"/>
      <protection/>
    </xf>
    <xf numFmtId="0" fontId="47" fillId="25" borderId="108" xfId="0" applyNumberFormat="1" applyFont="1" applyFill="1" applyBorder="1" applyAlignment="1">
      <alignment horizontal="center"/>
    </xf>
    <xf numFmtId="0" fontId="47" fillId="25" borderId="79" xfId="0" applyNumberFormat="1" applyFont="1" applyFill="1" applyBorder="1" applyAlignment="1">
      <alignment horizontal="center"/>
    </xf>
    <xf numFmtId="0" fontId="47" fillId="25" borderId="0" xfId="0" applyNumberFormat="1" applyFont="1" applyFill="1" applyBorder="1" applyAlignment="1">
      <alignment horizontal="center"/>
    </xf>
    <xf numFmtId="0" fontId="45" fillId="25" borderId="109" xfId="50" applyNumberFormat="1" applyFont="1" applyBorder="1" applyAlignment="1">
      <alignment horizontal="center" vertical="center"/>
      <protection/>
    </xf>
    <xf numFmtId="0" fontId="45" fillId="25" borderId="110" xfId="50" applyNumberFormat="1" applyFont="1" applyBorder="1" applyAlignment="1">
      <alignment horizontal="center" vertical="center"/>
      <protection/>
    </xf>
    <xf numFmtId="49" fontId="0" fillId="40" borderId="0" xfId="0" applyNumberFormat="1" applyFill="1" applyAlignment="1">
      <alignment/>
    </xf>
    <xf numFmtId="20" fontId="45" fillId="25" borderId="102" xfId="50" applyNumberFormat="1" applyFont="1" applyBorder="1" applyAlignment="1">
      <alignment horizontal="center" vertical="center"/>
      <protection/>
    </xf>
    <xf numFmtId="0" fontId="0" fillId="40" borderId="0" xfId="0" applyNumberFormat="1" applyFill="1" applyAlignment="1">
      <alignment/>
    </xf>
    <xf numFmtId="0" fontId="45" fillId="25" borderId="111" xfId="50" applyNumberFormat="1" applyFont="1" applyBorder="1" applyAlignment="1">
      <alignment horizontal="left" vertical="center"/>
      <protection/>
    </xf>
    <xf numFmtId="0" fontId="45" fillId="25" borderId="102" xfId="50" applyNumberFormat="1" applyFont="1" applyBorder="1" applyAlignment="1">
      <alignment horizontal="right" vertical="center"/>
      <protection/>
    </xf>
    <xf numFmtId="0" fontId="45" fillId="40" borderId="0" xfId="0" applyNumberFormat="1" applyFont="1" applyFill="1" applyBorder="1" applyAlignment="1">
      <alignment horizontal="center" vertical="center"/>
    </xf>
    <xf numFmtId="0" fontId="45" fillId="25" borderId="106" xfId="50" applyNumberFormat="1" applyFont="1" applyBorder="1" applyAlignment="1">
      <alignment horizontal="center" vertical="center"/>
      <protection/>
    </xf>
    <xf numFmtId="0" fontId="45" fillId="25" borderId="112" xfId="50" applyNumberFormat="1" applyFont="1" applyBorder="1" applyAlignment="1">
      <alignment horizontal="center" vertical="center"/>
      <protection/>
    </xf>
    <xf numFmtId="0" fontId="45" fillId="25" borderId="106" xfId="50" applyNumberFormat="1" applyFont="1" applyBorder="1" applyAlignment="1">
      <alignment horizontal="center"/>
      <protection/>
    </xf>
    <xf numFmtId="0" fontId="45" fillId="25" borderId="113" xfId="50" applyNumberFormat="1" applyFont="1" applyBorder="1" applyAlignment="1">
      <alignment horizontal="center" vertical="center"/>
      <protection/>
    </xf>
    <xf numFmtId="0" fontId="45" fillId="25" borderId="114" xfId="50" applyNumberFormat="1" applyFont="1" applyBorder="1" applyAlignment="1">
      <alignment horizontal="center" vertical="center"/>
      <protection/>
    </xf>
    <xf numFmtId="0" fontId="47" fillId="25" borderId="77" xfId="0" applyNumberFormat="1" applyFont="1" applyFill="1" applyBorder="1" applyAlignment="1">
      <alignment horizontal="center"/>
    </xf>
    <xf numFmtId="0" fontId="47" fillId="25" borderId="90" xfId="0" applyNumberFormat="1" applyFont="1" applyFill="1" applyBorder="1" applyAlignment="1">
      <alignment horizontal="center"/>
    </xf>
    <xf numFmtId="0" fontId="47" fillId="25" borderId="81" xfId="0" applyNumberFormat="1" applyFont="1" applyFill="1" applyBorder="1" applyAlignment="1">
      <alignment horizontal="center"/>
    </xf>
    <xf numFmtId="49" fontId="45" fillId="25" borderId="115" xfId="0" applyNumberFormat="1" applyFont="1" applyFill="1" applyBorder="1" applyAlignment="1">
      <alignment horizontal="center" vertical="center"/>
    </xf>
    <xf numFmtId="0" fontId="45" fillId="25" borderId="116" xfId="50" applyNumberFormat="1" applyFont="1" applyBorder="1" applyAlignment="1">
      <alignment horizontal="center" vertical="center"/>
      <protection/>
    </xf>
    <xf numFmtId="0" fontId="45" fillId="25" borderId="70" xfId="50" applyNumberFormat="1" applyFont="1" applyBorder="1" applyAlignment="1">
      <alignment horizontal="right" vertical="center"/>
      <protection/>
    </xf>
    <xf numFmtId="0" fontId="45" fillId="25" borderId="117" xfId="50" applyNumberFormat="1" applyFont="1" applyBorder="1" applyAlignment="1">
      <alignment horizontal="center" vertical="center"/>
      <protection/>
    </xf>
    <xf numFmtId="0" fontId="45" fillId="25" borderId="117" xfId="50" applyNumberFormat="1" applyFont="1" applyBorder="1" applyAlignment="1">
      <alignment horizontal="center"/>
      <protection/>
    </xf>
    <xf numFmtId="0" fontId="45" fillId="25" borderId="117" xfId="50" applyNumberFormat="1" applyFont="1" applyBorder="1" applyAlignment="1">
      <alignment horizontal="left" vertical="center"/>
      <protection/>
    </xf>
    <xf numFmtId="0" fontId="45" fillId="25" borderId="118" xfId="50" applyNumberFormat="1" applyFont="1" applyBorder="1" applyAlignment="1">
      <alignment horizontal="center" vertical="center"/>
      <protection/>
    </xf>
    <xf numFmtId="0" fontId="45" fillId="25" borderId="119" xfId="50" applyNumberFormat="1" applyFont="1" applyBorder="1" applyAlignment="1">
      <alignment horizontal="center" vertical="center"/>
      <protection/>
    </xf>
    <xf numFmtId="0" fontId="45" fillId="25" borderId="120" xfId="50" applyNumberFormat="1" applyFont="1" applyBorder="1" applyAlignment="1">
      <alignment horizontal="center" vertical="center"/>
      <protection/>
    </xf>
    <xf numFmtId="0" fontId="45" fillId="25" borderId="121" xfId="50" applyNumberFormat="1" applyFont="1" applyBorder="1" applyAlignment="1">
      <alignment horizontal="center" vertical="center"/>
      <protection/>
    </xf>
    <xf numFmtId="0" fontId="45" fillId="25" borderId="122" xfId="50" applyNumberFormat="1" applyFont="1" applyBorder="1" applyAlignment="1">
      <alignment horizontal="center" vertical="center"/>
      <protection/>
    </xf>
    <xf numFmtId="0" fontId="45" fillId="25" borderId="123" xfId="50" applyNumberFormat="1" applyFont="1" applyBorder="1" applyAlignment="1">
      <alignment horizontal="center" vertical="center"/>
      <protection/>
    </xf>
    <xf numFmtId="0" fontId="45" fillId="25" borderId="124" xfId="50" applyNumberFormat="1" applyFont="1" applyBorder="1" applyAlignment="1">
      <alignment horizontal="right" vertical="center"/>
      <protection/>
    </xf>
    <xf numFmtId="0" fontId="45" fillId="25" borderId="125" xfId="50" applyNumberFormat="1" applyFont="1" applyBorder="1" applyAlignment="1">
      <alignment horizontal="center" vertical="center"/>
      <protection/>
    </xf>
    <xf numFmtId="0" fontId="45" fillId="25" borderId="126" xfId="50" applyNumberFormat="1" applyFont="1" applyBorder="1" applyAlignment="1">
      <alignment horizontal="center" vertical="center"/>
      <protection/>
    </xf>
    <xf numFmtId="0" fontId="45" fillId="25" borderId="127" xfId="50" applyNumberFormat="1" applyFont="1" applyBorder="1" applyAlignment="1">
      <alignment horizontal="right" vertical="center"/>
      <protection/>
    </xf>
    <xf numFmtId="0" fontId="45" fillId="25" borderId="51" xfId="50" applyNumberFormat="1" applyFont="1" applyBorder="1" applyAlignment="1">
      <alignment horizontal="center" vertical="center"/>
      <protection/>
    </xf>
    <xf numFmtId="0" fontId="45" fillId="25" borderId="128" xfId="50" applyNumberFormat="1" applyFont="1" applyBorder="1" applyAlignment="1">
      <alignment horizontal="center" vertical="center"/>
      <protection/>
    </xf>
    <xf numFmtId="0" fontId="45" fillId="25" borderId="51" xfId="50" applyNumberFormat="1" applyFont="1" applyBorder="1" applyAlignment="1">
      <alignment horizontal="center"/>
      <protection/>
    </xf>
    <xf numFmtId="0" fontId="47" fillId="25" borderId="83" xfId="0" applyNumberFormat="1" applyFont="1" applyFill="1" applyBorder="1" applyAlignment="1">
      <alignment horizontal="center"/>
    </xf>
    <xf numFmtId="49" fontId="47" fillId="25" borderId="64" xfId="34" applyNumberFormat="1" applyFont="1" applyFill="1" applyBorder="1" applyAlignment="1">
      <alignment horizontal="center"/>
    </xf>
    <xf numFmtId="0" fontId="47" fillId="25" borderId="64" xfId="0" applyNumberFormat="1" applyFont="1" applyFill="1" applyBorder="1" applyAlignment="1">
      <alignment horizontal="center"/>
    </xf>
    <xf numFmtId="0" fontId="47" fillId="25" borderId="129" xfId="0" applyNumberFormat="1" applyFont="1" applyFill="1" applyBorder="1" applyAlignment="1">
      <alignment horizontal="center"/>
    </xf>
    <xf numFmtId="0" fontId="45" fillId="25" borderId="130" xfId="50" applyNumberFormat="1" applyFont="1" applyBorder="1" applyAlignment="1">
      <alignment horizontal="center" vertical="center"/>
      <protection/>
    </xf>
    <xf numFmtId="0" fontId="45" fillId="25" borderId="131" xfId="50" applyNumberFormat="1" applyFont="1" applyBorder="1" applyAlignment="1">
      <alignment horizontal="center" vertical="center"/>
      <protection/>
    </xf>
    <xf numFmtId="0" fontId="45" fillId="25" borderId="132" xfId="50" applyNumberFormat="1" applyFont="1" applyBorder="1" applyAlignment="1">
      <alignment horizontal="right" vertical="center"/>
      <protection/>
    </xf>
    <xf numFmtId="0" fontId="45" fillId="25" borderId="133" xfId="50" applyNumberFormat="1" applyFont="1" applyBorder="1" applyAlignment="1">
      <alignment horizontal="center" vertical="center"/>
      <protection/>
    </xf>
    <xf numFmtId="0" fontId="45" fillId="25" borderId="134" xfId="50" applyNumberFormat="1" applyFont="1" applyBorder="1" applyAlignment="1">
      <alignment horizontal="center" vertical="center"/>
      <protection/>
    </xf>
    <xf numFmtId="0" fontId="45" fillId="25" borderId="135" xfId="50" applyNumberFormat="1" applyFont="1" applyBorder="1" applyAlignment="1">
      <alignment horizontal="right" vertical="center"/>
      <protection/>
    </xf>
    <xf numFmtId="0" fontId="45" fillId="25" borderId="39" xfId="50" applyNumberFormat="1" applyFont="1" applyBorder="1" applyAlignment="1">
      <alignment horizontal="center" vertical="center"/>
      <protection/>
    </xf>
    <xf numFmtId="0" fontId="45" fillId="25" borderId="136" xfId="50" applyNumberFormat="1" applyFont="1" applyBorder="1" applyAlignment="1">
      <alignment horizontal="center" vertical="center"/>
      <protection/>
    </xf>
    <xf numFmtId="0" fontId="45" fillId="25" borderId="39" xfId="50" applyNumberFormat="1" applyFont="1" applyBorder="1" applyAlignment="1">
      <alignment horizontal="center"/>
      <protection/>
    </xf>
    <xf numFmtId="0" fontId="45" fillId="25" borderId="137" xfId="50" applyNumberFormat="1" applyFont="1" applyBorder="1" applyAlignment="1">
      <alignment horizontal="right" vertical="center"/>
      <protection/>
    </xf>
    <xf numFmtId="0" fontId="45" fillId="25" borderId="43" xfId="50" applyNumberFormat="1" applyFont="1" applyBorder="1" applyAlignment="1">
      <alignment horizontal="center"/>
      <protection/>
    </xf>
    <xf numFmtId="0" fontId="45" fillId="25" borderId="138" xfId="50" applyNumberFormat="1" applyFont="1" applyBorder="1" applyAlignment="1">
      <alignment horizontal="center" vertical="center"/>
      <protection/>
    </xf>
    <xf numFmtId="0" fontId="47" fillId="25" borderId="82" xfId="0" applyNumberFormat="1" applyFont="1" applyFill="1" applyBorder="1" applyAlignment="1">
      <alignment horizontal="center"/>
    </xf>
    <xf numFmtId="49" fontId="47" fillId="25" borderId="47" xfId="34" applyNumberFormat="1" applyFont="1" applyFill="1" applyBorder="1" applyAlignment="1">
      <alignment horizontal="center"/>
    </xf>
    <xf numFmtId="0" fontId="47" fillId="25" borderId="47" xfId="0" applyNumberFormat="1" applyFont="1" applyFill="1" applyBorder="1" applyAlignment="1">
      <alignment horizontal="center"/>
    </xf>
    <xf numFmtId="0" fontId="47" fillId="25" borderId="139" xfId="0" applyNumberFormat="1" applyFont="1" applyFill="1" applyBorder="1" applyAlignment="1">
      <alignment horizontal="center"/>
    </xf>
    <xf numFmtId="0" fontId="0" fillId="25" borderId="140" xfId="50" applyFont="1" applyBorder="1" applyAlignment="1">
      <alignment horizontal="left"/>
      <protection/>
    </xf>
    <xf numFmtId="0" fontId="0" fillId="25" borderId="139" xfId="50" applyFont="1" applyBorder="1" applyAlignment="1">
      <alignment horizontal="left"/>
      <protection/>
    </xf>
    <xf numFmtId="0" fontId="0" fillId="25" borderId="129" xfId="50" applyFont="1" applyBorder="1" applyAlignment="1">
      <alignment horizontal="left"/>
      <protection/>
    </xf>
    <xf numFmtId="49" fontId="45" fillId="25" borderId="141" xfId="0" applyNumberFormat="1" applyFont="1" applyFill="1" applyBorder="1" applyAlignment="1" applyProtection="1">
      <alignment horizontal="center" vertical="center"/>
      <protection/>
    </xf>
    <xf numFmtId="49" fontId="45" fillId="25" borderId="142" xfId="0" applyNumberFormat="1" applyFont="1" applyFill="1" applyBorder="1" applyAlignment="1" applyProtection="1">
      <alignment horizontal="center" vertical="center"/>
      <protection/>
    </xf>
    <xf numFmtId="49" fontId="45" fillId="25" borderId="143" xfId="0" applyNumberFormat="1" applyFont="1" applyFill="1" applyBorder="1" applyAlignment="1" applyProtection="1">
      <alignment horizontal="center" vertical="center"/>
      <protection/>
    </xf>
    <xf numFmtId="49" fontId="45" fillId="25" borderId="144" xfId="0" applyNumberFormat="1" applyFont="1" applyFill="1" applyBorder="1" applyAlignment="1" applyProtection="1">
      <alignment horizontal="center" vertical="center"/>
      <protection/>
    </xf>
    <xf numFmtId="49" fontId="45" fillId="25" borderId="145" xfId="0" applyNumberFormat="1" applyFont="1" applyFill="1" applyBorder="1" applyAlignment="1" applyProtection="1">
      <alignment horizontal="center" vertical="center"/>
      <protection/>
    </xf>
    <xf numFmtId="0" fontId="45" fillId="25" borderId="146" xfId="50" applyNumberFormat="1" applyFont="1" applyBorder="1" applyAlignment="1" applyProtection="1">
      <alignment horizontal="center" vertical="center"/>
      <protection/>
    </xf>
    <xf numFmtId="49" fontId="45" fillId="35" borderId="147" xfId="0" applyNumberFormat="1" applyFont="1" applyFill="1" applyBorder="1" applyAlignment="1" applyProtection="1">
      <alignment horizontal="center" vertical="center"/>
      <protection/>
    </xf>
    <xf numFmtId="49" fontId="45" fillId="35" borderId="148" xfId="0" applyNumberFormat="1" applyFont="1" applyFill="1" applyBorder="1" applyAlignment="1" applyProtection="1">
      <alignment horizontal="center" vertical="center"/>
      <protection/>
    </xf>
    <xf numFmtId="49" fontId="45" fillId="25" borderId="149" xfId="0" applyNumberFormat="1" applyFont="1" applyFill="1" applyBorder="1" applyAlignment="1" applyProtection="1">
      <alignment horizontal="center" vertical="center"/>
      <protection/>
    </xf>
    <xf numFmtId="49" fontId="45" fillId="25" borderId="148" xfId="0" applyNumberFormat="1" applyFont="1" applyFill="1" applyBorder="1" applyAlignment="1" applyProtection="1">
      <alignment horizontal="center" vertical="center"/>
      <protection/>
    </xf>
    <xf numFmtId="49" fontId="45" fillId="25" borderId="150" xfId="0" applyNumberFormat="1" applyFont="1" applyFill="1" applyBorder="1" applyAlignment="1" applyProtection="1">
      <alignment horizontal="center" vertical="center"/>
      <protection/>
    </xf>
    <xf numFmtId="49" fontId="45" fillId="25" borderId="151" xfId="0" applyNumberFormat="1" applyFont="1" applyFill="1" applyBorder="1" applyAlignment="1" applyProtection="1">
      <alignment horizontal="center" vertical="center"/>
      <protection/>
    </xf>
    <xf numFmtId="49" fontId="45" fillId="25" borderId="152" xfId="0" applyNumberFormat="1" applyFont="1" applyFill="1" applyBorder="1" applyAlignment="1" applyProtection="1">
      <alignment horizontal="center" vertical="center"/>
      <protection/>
    </xf>
    <xf numFmtId="49" fontId="45" fillId="25" borderId="153" xfId="0" applyNumberFormat="1" applyFont="1" applyFill="1" applyBorder="1" applyAlignment="1" applyProtection="1">
      <alignment horizontal="center" vertical="center"/>
      <protection/>
    </xf>
    <xf numFmtId="49" fontId="45" fillId="35" borderId="154" xfId="0" applyNumberFormat="1" applyFont="1" applyFill="1" applyBorder="1" applyAlignment="1" applyProtection="1">
      <alignment horizontal="center" vertical="center"/>
      <protection/>
    </xf>
    <xf numFmtId="49" fontId="45" fillId="35" borderId="153" xfId="0" applyNumberFormat="1" applyFont="1" applyFill="1" applyBorder="1" applyAlignment="1" applyProtection="1">
      <alignment horizontal="center" vertical="center"/>
      <protection/>
    </xf>
    <xf numFmtId="49" fontId="45" fillId="25" borderId="154" xfId="0" applyNumberFormat="1" applyFont="1" applyFill="1" applyBorder="1" applyAlignment="1" applyProtection="1">
      <alignment horizontal="center" vertical="center"/>
      <protection/>
    </xf>
    <xf numFmtId="49" fontId="45" fillId="25" borderId="155" xfId="0" applyNumberFormat="1" applyFont="1" applyFill="1" applyBorder="1" applyAlignment="1" applyProtection="1">
      <alignment horizontal="center" vertical="center"/>
      <protection/>
    </xf>
    <xf numFmtId="49" fontId="45" fillId="25" borderId="156" xfId="0" applyNumberFormat="1" applyFont="1" applyFill="1" applyBorder="1" applyAlignment="1" applyProtection="1">
      <alignment horizontal="center" vertical="center"/>
      <protection/>
    </xf>
    <xf numFmtId="0" fontId="45" fillId="25" borderId="157" xfId="50" applyNumberFormat="1" applyFont="1" applyBorder="1" applyAlignment="1" applyProtection="1">
      <alignment horizontal="center" vertical="center"/>
      <protection/>
    </xf>
    <xf numFmtId="49" fontId="45" fillId="25" borderId="158" xfId="0" applyNumberFormat="1" applyFont="1" applyFill="1" applyBorder="1" applyAlignment="1" applyProtection="1">
      <alignment horizontal="center" vertical="center"/>
      <protection/>
    </xf>
    <xf numFmtId="49" fontId="45" fillId="25" borderId="159" xfId="0" applyNumberFormat="1" applyFont="1" applyFill="1" applyBorder="1" applyAlignment="1" applyProtection="1">
      <alignment horizontal="center" vertical="center"/>
      <protection/>
    </xf>
    <xf numFmtId="49" fontId="45" fillId="25" borderId="160" xfId="0" applyNumberFormat="1" applyFont="1" applyFill="1" applyBorder="1" applyAlignment="1" applyProtection="1">
      <alignment horizontal="center" vertical="center"/>
      <protection/>
    </xf>
    <xf numFmtId="49" fontId="45" fillId="25" borderId="160" xfId="50" applyNumberFormat="1" applyFont="1" applyBorder="1" applyAlignment="1" applyProtection="1">
      <alignment horizontal="center" vertical="center"/>
      <protection/>
    </xf>
    <xf numFmtId="49" fontId="45" fillId="25" borderId="159" xfId="50" applyNumberFormat="1" applyFont="1" applyBorder="1" applyAlignment="1" applyProtection="1">
      <alignment horizontal="center" vertical="center"/>
      <protection/>
    </xf>
    <xf numFmtId="49" fontId="45" fillId="35" borderId="160" xfId="0" applyNumberFormat="1" applyFont="1" applyFill="1" applyBorder="1" applyAlignment="1" applyProtection="1">
      <alignment horizontal="center" vertical="center"/>
      <protection/>
    </xf>
    <xf numFmtId="49" fontId="45" fillId="35" borderId="159" xfId="0" applyNumberFormat="1" applyFont="1" applyFill="1" applyBorder="1" applyAlignment="1" applyProtection="1">
      <alignment horizontal="center" vertical="center"/>
      <protection/>
    </xf>
    <xf numFmtId="49" fontId="45" fillId="25" borderId="161" xfId="0" applyNumberFormat="1" applyFont="1" applyFill="1" applyBorder="1" applyAlignment="1" applyProtection="1">
      <alignment horizontal="center" vertical="center"/>
      <protection/>
    </xf>
    <xf numFmtId="49" fontId="45" fillId="25" borderId="162" xfId="0" applyNumberFormat="1" applyFont="1" applyFill="1" applyBorder="1" applyAlignment="1" applyProtection="1">
      <alignment horizontal="center" vertical="center"/>
      <protection/>
    </xf>
    <xf numFmtId="49" fontId="45" fillId="25" borderId="163" xfId="0" applyNumberFormat="1" applyFont="1" applyFill="1" applyBorder="1" applyAlignment="1" applyProtection="1">
      <alignment horizontal="center" vertical="center"/>
      <protection/>
    </xf>
    <xf numFmtId="49" fontId="45" fillId="25" borderId="164" xfId="0" applyNumberFormat="1" applyFont="1" applyFill="1" applyBorder="1" applyAlignment="1" applyProtection="1">
      <alignment horizontal="center" vertical="center"/>
      <protection/>
    </xf>
    <xf numFmtId="49" fontId="45" fillId="25" borderId="165" xfId="0" applyNumberFormat="1" applyFont="1" applyFill="1" applyBorder="1" applyAlignment="1" applyProtection="1">
      <alignment horizontal="center" vertical="center"/>
      <protection/>
    </xf>
    <xf numFmtId="49" fontId="45" fillId="25" borderId="165" xfId="50" applyNumberFormat="1" applyFont="1" applyBorder="1" applyAlignment="1" applyProtection="1">
      <alignment horizontal="center" vertical="center"/>
      <protection/>
    </xf>
    <xf numFmtId="49" fontId="45" fillId="25" borderId="164" xfId="50" applyNumberFormat="1" applyFont="1" applyBorder="1" applyAlignment="1" applyProtection="1">
      <alignment horizontal="center" vertical="center"/>
      <protection/>
    </xf>
    <xf numFmtId="49" fontId="45" fillId="35" borderId="166" xfId="0" applyNumberFormat="1" applyFont="1" applyFill="1" applyBorder="1" applyAlignment="1" applyProtection="1">
      <alignment horizontal="center" vertical="center"/>
      <protection/>
    </xf>
    <xf numFmtId="49" fontId="45" fillId="35" borderId="167" xfId="0" applyNumberFormat="1" applyFont="1" applyFill="1" applyBorder="1" applyAlignment="1" applyProtection="1">
      <alignment horizontal="center" vertical="center"/>
      <protection/>
    </xf>
    <xf numFmtId="0" fontId="45" fillId="25" borderId="168" xfId="50" applyNumberFormat="1" applyFont="1" applyBorder="1" applyAlignment="1" applyProtection="1">
      <alignment horizontal="center" vertical="center"/>
      <protection/>
    </xf>
    <xf numFmtId="0" fontId="45" fillId="25" borderId="169" xfId="0" applyFont="1" applyFill="1" applyBorder="1" applyAlignment="1" applyProtection="1">
      <alignment/>
      <protection locked="0"/>
    </xf>
    <xf numFmtId="0" fontId="45" fillId="25" borderId="170" xfId="0" applyFont="1" applyFill="1" applyBorder="1" applyAlignment="1" applyProtection="1">
      <alignment/>
      <protection locked="0"/>
    </xf>
    <xf numFmtId="0" fontId="45" fillId="25" borderId="171" xfId="0" applyFont="1" applyFill="1" applyBorder="1" applyAlignment="1" applyProtection="1">
      <alignment/>
      <protection locked="0"/>
    </xf>
    <xf numFmtId="0" fontId="45" fillId="25" borderId="172" xfId="0" applyFont="1" applyFill="1" applyBorder="1" applyAlignment="1" applyProtection="1">
      <alignment/>
      <protection locked="0"/>
    </xf>
    <xf numFmtId="0" fontId="45" fillId="25" borderId="173" xfId="50" applyFont="1" applyBorder="1" applyAlignment="1" applyProtection="1">
      <alignment/>
      <protection locked="0"/>
    </xf>
    <xf numFmtId="0" fontId="45" fillId="25" borderId="174" xfId="50" applyFont="1" applyBorder="1" applyAlignment="1" applyProtection="1">
      <alignment/>
      <protection locked="0"/>
    </xf>
    <xf numFmtId="0" fontId="45" fillId="25" borderId="175" xfId="50" applyFont="1" applyBorder="1" applyAlignment="1" applyProtection="1">
      <alignment/>
      <protection locked="0"/>
    </xf>
    <xf numFmtId="0" fontId="45" fillId="25" borderId="176" xfId="0" applyFont="1" applyFill="1" applyBorder="1" applyAlignment="1" applyProtection="1">
      <alignment/>
      <protection locked="0"/>
    </xf>
    <xf numFmtId="0" fontId="45" fillId="25" borderId="177" xfId="0" applyFont="1" applyFill="1" applyBorder="1" applyAlignment="1" applyProtection="1">
      <alignment/>
      <protection locked="0"/>
    </xf>
    <xf numFmtId="0" fontId="45" fillId="25" borderId="178" xfId="0" applyFont="1" applyFill="1" applyBorder="1" applyAlignment="1" applyProtection="1">
      <alignment/>
      <protection locked="0"/>
    </xf>
    <xf numFmtId="0" fontId="45" fillId="25" borderId="38" xfId="0" applyFont="1" applyFill="1" applyBorder="1" applyAlignment="1" applyProtection="1">
      <alignment/>
      <protection locked="0"/>
    </xf>
    <xf numFmtId="0" fontId="45" fillId="25" borderId="42" xfId="0" applyFont="1" applyFill="1" applyBorder="1" applyAlignment="1" applyProtection="1">
      <alignment/>
      <protection locked="0"/>
    </xf>
    <xf numFmtId="0" fontId="45" fillId="25" borderId="179" xfId="0" applyFont="1" applyFill="1" applyBorder="1" applyAlignment="1" applyProtection="1">
      <alignment/>
      <protection locked="0"/>
    </xf>
    <xf numFmtId="0" fontId="45" fillId="25" borderId="180" xfId="0" applyFont="1" applyFill="1" applyBorder="1" applyAlignment="1" applyProtection="1">
      <alignment/>
      <protection locked="0"/>
    </xf>
    <xf numFmtId="0" fontId="45" fillId="25" borderId="181" xfId="0" applyFont="1" applyFill="1" applyBorder="1" applyAlignment="1" applyProtection="1">
      <alignment/>
      <protection locked="0"/>
    </xf>
    <xf numFmtId="0" fontId="45" fillId="25" borderId="182" xfId="0" applyFont="1" applyFill="1" applyBorder="1" applyAlignment="1" applyProtection="1">
      <alignment/>
      <protection locked="0"/>
    </xf>
    <xf numFmtId="0" fontId="45" fillId="25" borderId="183" xfId="0" applyFont="1" applyFill="1" applyBorder="1" applyAlignment="1" applyProtection="1">
      <alignment/>
      <protection locked="0"/>
    </xf>
    <xf numFmtId="0" fontId="47" fillId="25" borderId="80" xfId="0" applyNumberFormat="1" applyFont="1" applyFill="1" applyBorder="1" applyAlignment="1" applyProtection="1">
      <alignment horizontal="center" vertical="center"/>
      <protection locked="0"/>
    </xf>
    <xf numFmtId="0" fontId="47" fillId="25" borderId="140" xfId="0" applyNumberFormat="1" applyFont="1" applyFill="1" applyBorder="1" applyAlignment="1" applyProtection="1">
      <alignment horizontal="center" vertical="center"/>
      <protection locked="0"/>
    </xf>
    <xf numFmtId="0" fontId="47" fillId="25" borderId="78" xfId="0" applyNumberFormat="1" applyFont="1" applyFill="1" applyBorder="1" applyAlignment="1" applyProtection="1">
      <alignment horizontal="center" vertical="center"/>
      <protection locked="0"/>
    </xf>
    <xf numFmtId="0" fontId="47" fillId="25" borderId="85" xfId="0" applyNumberFormat="1" applyFont="1" applyFill="1" applyBorder="1" applyAlignment="1" applyProtection="1">
      <alignment horizontal="center" vertical="center"/>
      <protection locked="0"/>
    </xf>
    <xf numFmtId="0" fontId="47" fillId="25" borderId="76" xfId="0" applyNumberFormat="1" applyFont="1" applyFill="1" applyBorder="1" applyAlignment="1" applyProtection="1">
      <alignment horizontal="center" vertical="center"/>
      <protection locked="0"/>
    </xf>
    <xf numFmtId="0" fontId="47" fillId="25" borderId="90" xfId="0" applyNumberFormat="1" applyFont="1" applyFill="1" applyBorder="1" applyAlignment="1" applyProtection="1">
      <alignment horizontal="center" vertical="center"/>
      <protection locked="0"/>
    </xf>
    <xf numFmtId="0" fontId="47" fillId="25" borderId="82" xfId="0" applyNumberFormat="1" applyFont="1" applyFill="1" applyBorder="1" applyAlignment="1" applyProtection="1">
      <alignment horizontal="center" vertical="center"/>
      <protection locked="0"/>
    </xf>
    <xf numFmtId="0" fontId="47" fillId="25" borderId="139" xfId="0" applyNumberFormat="1" applyFont="1" applyFill="1" applyBorder="1" applyAlignment="1" applyProtection="1">
      <alignment horizontal="center" vertical="center"/>
      <protection locked="0"/>
    </xf>
    <xf numFmtId="0" fontId="47" fillId="25" borderId="83" xfId="0" applyNumberFormat="1" applyFont="1" applyFill="1" applyBorder="1" applyAlignment="1" applyProtection="1">
      <alignment horizontal="center" vertical="center"/>
      <protection locked="0"/>
    </xf>
    <xf numFmtId="0" fontId="47" fillId="25" borderId="129" xfId="0" applyNumberFormat="1" applyFont="1" applyFill="1" applyBorder="1" applyAlignment="1" applyProtection="1">
      <alignment horizontal="center" vertical="center"/>
      <protection locked="0"/>
    </xf>
    <xf numFmtId="0" fontId="47" fillId="25" borderId="79" xfId="0" applyNumberFormat="1" applyFont="1" applyFill="1" applyBorder="1" applyAlignment="1" applyProtection="1">
      <alignment vertical="center"/>
      <protection/>
    </xf>
    <xf numFmtId="0" fontId="47" fillId="25" borderId="77" xfId="0" applyNumberFormat="1" applyFont="1" applyFill="1" applyBorder="1" applyAlignment="1" applyProtection="1">
      <alignment horizontal="center" vertical="center"/>
      <protection/>
    </xf>
    <xf numFmtId="0" fontId="47" fillId="25" borderId="81" xfId="0" applyNumberFormat="1" applyFont="1" applyFill="1" applyBorder="1" applyAlignment="1" applyProtection="1">
      <alignment horizontal="center" vertical="center"/>
      <protection/>
    </xf>
    <xf numFmtId="0" fontId="47" fillId="25" borderId="82" xfId="0" applyNumberFormat="1" applyFont="1" applyFill="1" applyBorder="1" applyAlignment="1" applyProtection="1">
      <alignment horizontal="center" vertical="center"/>
      <protection/>
    </xf>
    <xf numFmtId="0" fontId="47" fillId="25" borderId="83" xfId="0" applyNumberFormat="1" applyFont="1" applyFill="1" applyBorder="1" applyAlignment="1" applyProtection="1">
      <alignment horizontal="center" vertical="center"/>
      <protection/>
    </xf>
    <xf numFmtId="0" fontId="45" fillId="25" borderId="184" xfId="50" applyNumberFormat="1" applyFont="1" applyBorder="1" applyAlignment="1" applyProtection="1">
      <alignment horizontal="center" vertical="center"/>
      <protection locked="0"/>
    </xf>
    <xf numFmtId="0" fontId="45" fillId="25" borderId="185" xfId="50" applyNumberFormat="1" applyFont="1" applyBorder="1" applyAlignment="1" applyProtection="1">
      <alignment horizontal="center" vertical="center"/>
      <protection locked="0"/>
    </xf>
    <xf numFmtId="0" fontId="45" fillId="25" borderId="185" xfId="50" applyNumberFormat="1" applyFont="1" applyBorder="1" applyAlignment="1" applyProtection="1">
      <alignment horizontal="center"/>
      <protection locked="0"/>
    </xf>
    <xf numFmtId="0" fontId="45" fillId="25" borderId="186" xfId="50" applyNumberFormat="1" applyFont="1" applyBorder="1" applyAlignment="1" applyProtection="1">
      <alignment horizontal="center"/>
      <protection locked="0"/>
    </xf>
    <xf numFmtId="0" fontId="45" fillId="25" borderId="187" xfId="50" applyNumberFormat="1" applyFont="1" applyBorder="1" applyAlignment="1" applyProtection="1">
      <alignment horizontal="center" vertical="center"/>
      <protection locked="0"/>
    </xf>
    <xf numFmtId="0" fontId="45" fillId="25" borderId="188" xfId="50" applyNumberFormat="1" applyFont="1" applyBorder="1" applyAlignment="1" applyProtection="1">
      <alignment horizontal="center" vertical="center"/>
      <protection locked="0"/>
    </xf>
    <xf numFmtId="0" fontId="45" fillId="25" borderId="188" xfId="50" applyNumberFormat="1" applyFont="1" applyBorder="1" applyAlignment="1" applyProtection="1">
      <alignment horizontal="center"/>
      <protection locked="0"/>
    </xf>
    <xf numFmtId="0" fontId="45" fillId="25" borderId="189" xfId="50" applyNumberFormat="1" applyFont="1" applyBorder="1" applyAlignment="1" applyProtection="1">
      <alignment horizontal="center"/>
      <protection locked="0"/>
    </xf>
    <xf numFmtId="0" fontId="45" fillId="25" borderId="190" xfId="50" applyNumberFormat="1" applyFont="1" applyBorder="1" applyAlignment="1" applyProtection="1">
      <alignment horizontal="center" vertical="center"/>
      <protection locked="0"/>
    </xf>
    <xf numFmtId="0" fontId="45" fillId="25" borderId="191" xfId="50" applyNumberFormat="1" applyFont="1" applyBorder="1" applyAlignment="1" applyProtection="1">
      <alignment horizontal="center" vertical="center"/>
      <protection locked="0"/>
    </xf>
    <xf numFmtId="0" fontId="45" fillId="25" borderId="191" xfId="50" applyNumberFormat="1" applyFont="1" applyBorder="1" applyAlignment="1" applyProtection="1">
      <alignment horizontal="center"/>
      <protection locked="0"/>
    </xf>
    <xf numFmtId="0" fontId="45" fillId="25" borderId="192" xfId="50" applyNumberFormat="1" applyFont="1" applyBorder="1" applyAlignment="1" applyProtection="1">
      <alignment horizontal="center"/>
      <protection locked="0"/>
    </xf>
    <xf numFmtId="0" fontId="45" fillId="25" borderId="193" xfId="50" applyNumberFormat="1" applyFont="1" applyBorder="1" applyAlignment="1" applyProtection="1">
      <alignment horizontal="center" vertical="center"/>
      <protection locked="0"/>
    </xf>
    <xf numFmtId="0" fontId="45" fillId="25" borderId="194" xfId="50" applyNumberFormat="1" applyFont="1" applyBorder="1" applyAlignment="1" applyProtection="1">
      <alignment horizontal="center" vertical="center"/>
      <protection locked="0"/>
    </xf>
    <xf numFmtId="0" fontId="45" fillId="25" borderId="194" xfId="50" applyNumberFormat="1" applyFont="1" applyBorder="1" applyAlignment="1" applyProtection="1">
      <alignment horizontal="center"/>
      <protection locked="0"/>
    </xf>
    <xf numFmtId="0" fontId="45" fillId="25" borderId="195" xfId="50" applyNumberFormat="1" applyFont="1" applyBorder="1" applyAlignment="1" applyProtection="1">
      <alignment horizontal="center"/>
      <protection locked="0"/>
    </xf>
    <xf numFmtId="0" fontId="45" fillId="25" borderId="196" xfId="50" applyNumberFormat="1" applyFont="1" applyBorder="1" applyAlignment="1" applyProtection="1">
      <alignment horizontal="center" vertical="center"/>
      <protection locked="0"/>
    </xf>
    <xf numFmtId="0" fontId="45" fillId="25" borderId="197" xfId="50" applyNumberFormat="1" applyFont="1" applyBorder="1" applyAlignment="1" applyProtection="1">
      <alignment horizontal="center" vertical="center"/>
      <protection locked="0"/>
    </xf>
    <xf numFmtId="0" fontId="45" fillId="25" borderId="197" xfId="50" applyNumberFormat="1" applyFont="1" applyBorder="1" applyAlignment="1" applyProtection="1">
      <alignment horizontal="center"/>
      <protection locked="0"/>
    </xf>
    <xf numFmtId="0" fontId="45" fillId="25" borderId="198" xfId="50" applyNumberFormat="1" applyFont="1" applyBorder="1" applyAlignment="1">
      <alignment horizontal="right" vertical="center"/>
      <protection/>
    </xf>
    <xf numFmtId="0" fontId="45" fillId="25" borderId="199" xfId="50" applyNumberFormat="1" applyFont="1" applyBorder="1" applyAlignment="1">
      <alignment horizontal="center" vertical="center"/>
      <protection/>
    </xf>
    <xf numFmtId="0" fontId="45" fillId="25" borderId="200" xfId="50" applyNumberFormat="1" applyFont="1" applyBorder="1" applyAlignment="1">
      <alignment horizontal="left" vertical="center"/>
      <protection/>
    </xf>
    <xf numFmtId="0" fontId="45" fillId="25" borderId="152" xfId="50" applyNumberFormat="1" applyFont="1" applyBorder="1" applyAlignment="1">
      <alignment horizontal="right" vertical="center"/>
      <protection/>
    </xf>
    <xf numFmtId="0" fontId="45" fillId="25" borderId="155" xfId="50" applyNumberFormat="1" applyFont="1" applyBorder="1" applyAlignment="1">
      <alignment horizontal="center" vertical="center"/>
      <protection/>
    </xf>
    <xf numFmtId="0" fontId="45" fillId="25" borderId="153" xfId="50" applyNumberFormat="1" applyFont="1" applyBorder="1" applyAlignment="1">
      <alignment horizontal="left" vertical="center"/>
      <protection/>
    </xf>
    <xf numFmtId="0" fontId="45" fillId="25" borderId="155" xfId="50" applyNumberFormat="1" applyFont="1" applyBorder="1" applyAlignment="1">
      <alignment horizontal="center"/>
      <protection/>
    </xf>
    <xf numFmtId="0" fontId="45" fillId="25" borderId="163" xfId="50" applyNumberFormat="1" applyFont="1" applyBorder="1" applyAlignment="1">
      <alignment horizontal="right" vertical="center"/>
      <protection/>
    </xf>
    <xf numFmtId="0" fontId="45" fillId="25" borderId="166" xfId="50" applyNumberFormat="1" applyFont="1" applyBorder="1" applyAlignment="1">
      <alignment horizontal="center"/>
      <protection/>
    </xf>
    <xf numFmtId="0" fontId="45" fillId="25" borderId="164" xfId="50" applyNumberFormat="1" applyFont="1" applyBorder="1" applyAlignment="1">
      <alignment horizontal="left" vertical="center"/>
      <protection/>
    </xf>
    <xf numFmtId="0" fontId="45" fillId="25" borderId="69" xfId="50" applyNumberFormat="1" applyFont="1" applyBorder="1" applyAlignment="1">
      <alignment horizontal="right" vertical="center"/>
      <protection/>
    </xf>
    <xf numFmtId="0" fontId="45" fillId="25" borderId="201" xfId="50" applyNumberFormat="1" applyFont="1" applyBorder="1" applyAlignment="1">
      <alignment horizontal="right" vertical="center"/>
      <protection/>
    </xf>
    <xf numFmtId="0" fontId="45" fillId="25" borderId="202" xfId="50" applyNumberFormat="1" applyFont="1" applyBorder="1" applyAlignment="1">
      <alignment horizontal="center"/>
      <protection/>
    </xf>
    <xf numFmtId="0" fontId="45" fillId="25" borderId="202" xfId="50" applyNumberFormat="1" applyFont="1" applyBorder="1" applyAlignment="1">
      <alignment horizontal="left" vertical="center"/>
      <protection/>
    </xf>
    <xf numFmtId="0" fontId="45" fillId="25" borderId="203" xfId="50" applyNumberFormat="1" applyFont="1" applyBorder="1" applyAlignment="1">
      <alignment horizontal="center" vertical="center"/>
      <protection/>
    </xf>
    <xf numFmtId="0" fontId="45" fillId="25" borderId="203" xfId="50" applyNumberFormat="1" applyFont="1" applyBorder="1" applyAlignment="1">
      <alignment horizontal="left" vertical="center"/>
      <protection/>
    </xf>
    <xf numFmtId="0" fontId="45" fillId="25" borderId="204" xfId="50" applyNumberFormat="1" applyFont="1" applyBorder="1" applyAlignment="1">
      <alignment horizontal="left" vertical="center"/>
      <protection/>
    </xf>
    <xf numFmtId="0" fontId="45" fillId="25" borderId="40" xfId="50" applyNumberFormat="1" applyFont="1" applyBorder="1" applyAlignment="1">
      <alignment horizontal="left" vertical="center"/>
      <protection/>
    </xf>
    <xf numFmtId="0" fontId="45" fillId="25" borderId="44" xfId="50" applyNumberFormat="1" applyFont="1" applyBorder="1" applyAlignment="1">
      <alignment horizontal="left" vertical="center"/>
      <protection/>
    </xf>
    <xf numFmtId="0" fontId="45" fillId="25" borderId="205" xfId="50" applyNumberFormat="1" applyFont="1" applyBorder="1" applyAlignment="1">
      <alignment horizontal="left" vertical="center"/>
      <protection/>
    </xf>
    <xf numFmtId="0" fontId="45" fillId="25" borderId="49" xfId="50" applyNumberFormat="1" applyFont="1" applyBorder="1" applyAlignment="1">
      <alignment horizontal="left" vertical="center"/>
      <protection/>
    </xf>
    <xf numFmtId="0" fontId="45" fillId="25" borderId="102" xfId="50" applyNumberFormat="1" applyFont="1" applyBorder="1" applyAlignment="1">
      <alignment horizontal="left" vertical="center"/>
      <protection/>
    </xf>
    <xf numFmtId="0" fontId="0" fillId="25" borderId="79" xfId="50" applyFont="1" applyBorder="1" applyAlignment="1">
      <alignment horizontal="center" vertical="center"/>
      <protection/>
    </xf>
    <xf numFmtId="49" fontId="45" fillId="25" borderId="157" xfId="50" applyNumberFormat="1" applyFont="1" applyBorder="1" applyAlignment="1" applyProtection="1">
      <alignment horizontal="center" vertical="center"/>
      <protection/>
    </xf>
    <xf numFmtId="49" fontId="45" fillId="25" borderId="206" xfId="50" applyNumberFormat="1" applyFont="1" applyBorder="1" applyAlignment="1" applyProtection="1">
      <alignment horizontal="center" vertical="center"/>
      <protection/>
    </xf>
    <xf numFmtId="0" fontId="0" fillId="25" borderId="77" xfId="50" applyFont="1" applyBorder="1" applyAlignment="1">
      <alignment horizontal="center" vertical="center"/>
      <protection/>
    </xf>
    <xf numFmtId="0" fontId="0" fillId="25" borderId="81" xfId="50" applyFont="1" applyBorder="1" applyAlignment="1">
      <alignment horizontal="center" vertical="center"/>
      <protection/>
    </xf>
    <xf numFmtId="0" fontId="0" fillId="25" borderId="83" xfId="50" applyFont="1" applyBorder="1" applyAlignment="1">
      <alignment horizontal="center" vertical="center"/>
      <protection/>
    </xf>
    <xf numFmtId="0" fontId="50" fillId="19" borderId="0" xfId="0" applyFont="1" applyFill="1" applyAlignment="1">
      <alignment/>
    </xf>
    <xf numFmtId="49" fontId="51" fillId="38" borderId="64" xfId="0" applyNumberFormat="1" applyFont="1" applyFill="1" applyBorder="1" applyAlignment="1">
      <alignment horizontal="center"/>
    </xf>
    <xf numFmtId="0" fontId="51" fillId="38" borderId="64" xfId="0" applyNumberFormat="1" applyFont="1" applyFill="1" applyBorder="1" applyAlignment="1">
      <alignment horizontal="center"/>
    </xf>
    <xf numFmtId="0" fontId="51" fillId="38" borderId="83" xfId="0" applyNumberFormat="1" applyFont="1" applyFill="1" applyBorder="1" applyAlignment="1">
      <alignment horizontal="center"/>
    </xf>
    <xf numFmtId="0" fontId="51" fillId="38" borderId="129" xfId="0" applyNumberFormat="1" applyFont="1" applyFill="1" applyBorder="1" applyAlignment="1">
      <alignment horizontal="center"/>
    </xf>
    <xf numFmtId="0" fontId="51" fillId="38" borderId="83" xfId="0" applyNumberFormat="1" applyFont="1" applyFill="1" applyBorder="1" applyAlignment="1" applyProtection="1">
      <alignment horizontal="center" vertical="center"/>
      <protection locked="0"/>
    </xf>
    <xf numFmtId="0" fontId="51" fillId="38" borderId="83" xfId="0" applyNumberFormat="1" applyFont="1" applyFill="1" applyBorder="1" applyAlignment="1" applyProtection="1">
      <alignment horizontal="center" vertical="center"/>
      <protection/>
    </xf>
    <xf numFmtId="0" fontId="51" fillId="38" borderId="129" xfId="0" applyNumberFormat="1" applyFont="1" applyFill="1" applyBorder="1" applyAlignment="1" applyProtection="1">
      <alignment horizontal="center" vertical="center"/>
      <protection locked="0"/>
    </xf>
    <xf numFmtId="49" fontId="52" fillId="38" borderId="60" xfId="0" applyNumberFormat="1" applyFont="1" applyFill="1" applyBorder="1" applyAlignment="1">
      <alignment horizontal="center" vertical="center"/>
    </xf>
    <xf numFmtId="49" fontId="52" fillId="38" borderId="207" xfId="0" applyNumberFormat="1" applyFont="1" applyFill="1" applyBorder="1" applyAlignment="1">
      <alignment horizontal="center" vertical="center"/>
    </xf>
    <xf numFmtId="49" fontId="52" fillId="38" borderId="55" xfId="0" applyNumberFormat="1" applyFont="1" applyFill="1" applyBorder="1" applyAlignment="1">
      <alignment horizontal="center" vertical="center"/>
    </xf>
    <xf numFmtId="49" fontId="52" fillId="38" borderId="208" xfId="0" applyNumberFormat="1" applyFont="1" applyFill="1" applyBorder="1" applyAlignment="1">
      <alignment horizontal="center" vertical="center"/>
    </xf>
    <xf numFmtId="49" fontId="52" fillId="38" borderId="50" xfId="0" applyNumberFormat="1" applyFont="1" applyFill="1" applyBorder="1" applyAlignment="1">
      <alignment horizontal="center" vertical="center"/>
    </xf>
    <xf numFmtId="49" fontId="52" fillId="38" borderId="209" xfId="0" applyNumberFormat="1" applyFont="1" applyFill="1" applyBorder="1" applyAlignment="1">
      <alignment horizontal="center" vertical="center"/>
    </xf>
    <xf numFmtId="49" fontId="52" fillId="38" borderId="210" xfId="0" applyNumberFormat="1" applyFont="1" applyFill="1" applyBorder="1" applyAlignment="1">
      <alignment horizontal="center" vertical="center"/>
    </xf>
    <xf numFmtId="49" fontId="52" fillId="38" borderId="211" xfId="0" applyNumberFormat="1" applyFont="1" applyFill="1" applyBorder="1" applyAlignment="1">
      <alignment horizontal="center" vertical="center"/>
    </xf>
    <xf numFmtId="0" fontId="52" fillId="38" borderId="212" xfId="0" applyFont="1" applyFill="1" applyBorder="1" applyAlignment="1">
      <alignment/>
    </xf>
    <xf numFmtId="0" fontId="52" fillId="38" borderId="213" xfId="0" applyFont="1" applyFill="1" applyBorder="1" applyAlignment="1" applyProtection="1">
      <alignment horizontal="center"/>
      <protection locked="0"/>
    </xf>
    <xf numFmtId="49" fontId="52" fillId="38" borderId="214" xfId="0" applyNumberFormat="1" applyFont="1" applyFill="1" applyBorder="1" applyAlignment="1">
      <alignment horizontal="center" vertical="center"/>
    </xf>
    <xf numFmtId="49" fontId="52" fillId="38" borderId="215" xfId="0" applyNumberFormat="1" applyFont="1" applyFill="1" applyBorder="1" applyAlignment="1">
      <alignment horizontal="center" vertical="center"/>
    </xf>
    <xf numFmtId="0" fontId="52" fillId="38" borderId="216" xfId="50" applyNumberFormat="1" applyFont="1" applyFill="1" applyBorder="1" applyAlignment="1">
      <alignment horizontal="right" vertical="center"/>
      <protection/>
    </xf>
    <xf numFmtId="0" fontId="52" fillId="38" borderId="214" xfId="50" applyNumberFormat="1" applyFont="1" applyFill="1" applyBorder="1" applyAlignment="1">
      <alignment horizontal="center"/>
      <protection/>
    </xf>
    <xf numFmtId="0" fontId="52" fillId="38" borderId="215" xfId="50" applyNumberFormat="1" applyFont="1" applyFill="1" applyBorder="1" applyAlignment="1">
      <alignment horizontal="left" vertical="center"/>
      <protection/>
    </xf>
    <xf numFmtId="0" fontId="52" fillId="38" borderId="217" xfId="50" applyNumberFormat="1" applyFont="1" applyFill="1" applyBorder="1" applyAlignment="1">
      <alignment horizontal="center" vertical="center"/>
      <protection/>
    </xf>
    <xf numFmtId="0" fontId="52" fillId="38" borderId="218" xfId="50" applyNumberFormat="1" applyFont="1" applyFill="1" applyBorder="1" applyAlignment="1" applyProtection="1">
      <alignment horizontal="center"/>
      <protection locked="0"/>
    </xf>
    <xf numFmtId="0" fontId="45" fillId="25" borderId="219" xfId="50" applyNumberFormat="1" applyFont="1" applyBorder="1" applyAlignment="1">
      <alignment horizontal="center" vertical="center"/>
      <protection/>
    </xf>
    <xf numFmtId="0" fontId="45" fillId="25" borderId="109" xfId="50" applyNumberFormat="1" applyFont="1" applyBorder="1" applyAlignment="1">
      <alignment horizontal="center" vertical="center"/>
      <protection/>
    </xf>
    <xf numFmtId="0" fontId="45" fillId="25" borderId="110" xfId="50" applyNumberFormat="1" applyFont="1" applyBorder="1" applyAlignment="1">
      <alignment horizontal="center" vertical="center"/>
      <protection/>
    </xf>
    <xf numFmtId="0" fontId="45" fillId="25" borderId="141" xfId="50" applyNumberFormat="1" applyFont="1" applyBorder="1" applyAlignment="1" applyProtection="1">
      <alignment horizontal="center" vertical="center"/>
      <protection/>
    </xf>
    <xf numFmtId="0" fontId="45" fillId="25" borderId="144" xfId="50" applyNumberFormat="1" applyFont="1" applyBorder="1" applyAlignment="1" applyProtection="1">
      <alignment horizontal="center" vertical="center"/>
      <protection/>
    </xf>
    <xf numFmtId="0" fontId="45" fillId="25" borderId="68" xfId="50" applyNumberFormat="1" applyFont="1" applyBorder="1" applyAlignment="1">
      <alignment horizontal="center" vertical="center"/>
      <protection/>
    </xf>
    <xf numFmtId="0" fontId="45" fillId="25" borderId="220" xfId="50" applyNumberFormat="1" applyFont="1" applyBorder="1" applyAlignment="1">
      <alignment horizontal="center" vertical="center"/>
      <protection/>
    </xf>
    <xf numFmtId="0" fontId="45" fillId="25" borderId="221" xfId="50" applyNumberFormat="1" applyFont="1" applyBorder="1" applyAlignment="1">
      <alignment horizontal="center" vertical="center"/>
      <protection/>
    </xf>
    <xf numFmtId="0" fontId="45" fillId="25" borderId="222" xfId="50" applyNumberFormat="1" applyFont="1" applyBorder="1" applyAlignment="1">
      <alignment horizontal="center" vertical="center"/>
      <protection/>
    </xf>
    <xf numFmtId="0" fontId="45" fillId="25" borderId="223" xfId="50" applyNumberFormat="1" applyFont="1" applyBorder="1" applyAlignment="1">
      <alignment horizontal="center" vertical="center"/>
      <protection/>
    </xf>
    <xf numFmtId="0" fontId="45" fillId="25" borderId="58" xfId="50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18</xdr:row>
      <xdr:rowOff>123825</xdr:rowOff>
    </xdr:from>
    <xdr:to>
      <xdr:col>10</xdr:col>
      <xdr:colOff>104775</xdr:colOff>
      <xdr:row>22</xdr:row>
      <xdr:rowOff>76200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695825"/>
          <a:ext cx="2743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1295400</xdr:colOff>
      <xdr:row>4</xdr:row>
      <xdr:rowOff>57150</xdr:rowOff>
    </xdr:from>
    <xdr:to>
      <xdr:col>24</xdr:col>
      <xdr:colOff>47625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5"/>
        <xdr:cNvSpPr>
          <a:spLocks/>
        </xdr:cNvSpPr>
      </xdr:nvSpPr>
      <xdr:spPr>
        <a:xfrm>
          <a:off x="332422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5" name="Obdélník 8"/>
        <xdr:cNvSpPr>
          <a:spLocks/>
        </xdr:cNvSpPr>
      </xdr:nvSpPr>
      <xdr:spPr>
        <a:xfrm>
          <a:off x="580072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52800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twoCellAnchor editAs="oneCell">
    <xdr:from>
      <xdr:col>2</xdr:col>
      <xdr:colOff>371475</xdr:colOff>
      <xdr:row>18</xdr:row>
      <xdr:rowOff>171450</xdr:rowOff>
    </xdr:from>
    <xdr:to>
      <xdr:col>9</xdr:col>
      <xdr:colOff>161925</xdr:colOff>
      <xdr:row>23</xdr:row>
      <xdr:rowOff>38100</xdr:rowOff>
    </xdr:to>
    <xdr:pic>
      <xdr:nvPicPr>
        <xdr:cNvPr id="4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4743450"/>
          <a:ext cx="2733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495300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88645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0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695825"/>
          <a:ext cx="2743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2422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912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57150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733925"/>
          <a:ext cx="2743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66675</xdr:rowOff>
    </xdr:from>
    <xdr:to>
      <xdr:col>21</xdr:col>
      <xdr:colOff>152400</xdr:colOff>
      <xdr:row>8</xdr:row>
      <xdr:rowOff>171450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82867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2422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816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18</xdr:row>
      <xdr:rowOff>152400</xdr:rowOff>
    </xdr:from>
    <xdr:to>
      <xdr:col>9</xdr:col>
      <xdr:colOff>247650</xdr:colOff>
      <xdr:row>22</xdr:row>
      <xdr:rowOff>152400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24400"/>
          <a:ext cx="2743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2422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133350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816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zoomScale="90" zoomScaleNormal="90" zoomScalePageLayoutView="0" workbookViewId="0" topLeftCell="A1">
      <selection activeCell="B24" sqref="B24"/>
    </sheetView>
  </sheetViews>
  <sheetFormatPr defaultColWidth="9.140625" defaultRowHeight="15"/>
  <cols>
    <col min="1" max="1" width="4.421875" style="86" customWidth="1"/>
    <col min="2" max="2" width="27.8515625" style="86" customWidth="1"/>
    <col min="3" max="3" width="7.7109375" style="86" customWidth="1"/>
    <col min="4" max="4" width="4.00390625" style="86" customWidth="1"/>
    <col min="5" max="5" width="7.7109375" style="86" customWidth="1"/>
    <col min="6" max="6" width="4.00390625" style="86" customWidth="1"/>
    <col min="7" max="7" width="7.7109375" style="86" customWidth="1"/>
    <col min="8" max="8" width="4.00390625" style="86" customWidth="1"/>
    <col min="9" max="9" width="7.7109375" style="86" customWidth="1"/>
    <col min="10" max="10" width="4.00390625" style="86" customWidth="1"/>
    <col min="11" max="11" width="7.7109375" style="86" customWidth="1"/>
    <col min="12" max="12" width="4.00390625" style="86" customWidth="1"/>
    <col min="13" max="13" width="5.00390625" style="86" customWidth="1"/>
    <col min="14" max="14" width="1.28515625" style="86" customWidth="1"/>
    <col min="15" max="15" width="4.8515625" style="86" customWidth="1"/>
    <col min="16" max="17" width="9.7109375" style="86" customWidth="1"/>
    <col min="18" max="18" width="1.57421875" style="86" customWidth="1"/>
    <col min="19" max="19" width="5.140625" style="86" customWidth="1"/>
    <col min="20" max="20" width="21.28125" style="86" customWidth="1"/>
    <col min="21" max="21" width="1.7109375" style="86" customWidth="1"/>
    <col min="22" max="22" width="21.28125" style="86" customWidth="1"/>
    <col min="23" max="23" width="3.57421875" style="86" customWidth="1"/>
    <col min="24" max="24" width="1.28515625" style="86" customWidth="1"/>
    <col min="25" max="25" width="3.57421875" style="86" customWidth="1"/>
    <col min="26" max="16384" width="9.140625" style="86" customWidth="1"/>
  </cols>
  <sheetData>
    <row r="1" spans="17:26" s="81" customFormat="1" ht="15">
      <c r="Q1" s="82"/>
      <c r="R1" s="83"/>
      <c r="S1" s="83"/>
      <c r="T1" s="83"/>
      <c r="U1" s="84"/>
      <c r="V1" s="82"/>
      <c r="W1" s="82"/>
      <c r="X1" s="82"/>
      <c r="Y1" s="82"/>
      <c r="Z1" s="82"/>
    </row>
    <row r="2" spans="3:26" s="81" customFormat="1" ht="15">
      <c r="C2" s="85"/>
      <c r="D2" s="85"/>
      <c r="Q2" s="82"/>
      <c r="R2" s="83"/>
      <c r="S2" s="83"/>
      <c r="T2" s="83"/>
      <c r="U2" s="84"/>
      <c r="V2" s="82"/>
      <c r="W2" s="82"/>
      <c r="X2" s="82"/>
      <c r="Y2" s="82"/>
      <c r="Z2" s="82"/>
    </row>
    <row r="3" spans="2:26" s="81" customFormat="1" ht="15">
      <c r="B3" s="85"/>
      <c r="C3" s="85"/>
      <c r="D3" s="85"/>
      <c r="Q3" s="82"/>
      <c r="R3" s="83"/>
      <c r="S3" s="83"/>
      <c r="T3" s="83"/>
      <c r="U3" s="84"/>
      <c r="V3" s="82"/>
      <c r="W3" s="82"/>
      <c r="X3" s="82"/>
      <c r="Y3" s="82"/>
      <c r="Z3" s="82"/>
    </row>
    <row r="4" spans="3:26" s="81" customFormat="1" ht="15">
      <c r="C4" s="85"/>
      <c r="D4" s="85"/>
      <c r="Q4" s="82"/>
      <c r="R4" s="83"/>
      <c r="S4" s="83"/>
      <c r="T4" s="83"/>
      <c r="U4" s="84"/>
      <c r="V4" s="82"/>
      <c r="W4" s="82"/>
      <c r="X4" s="82"/>
      <c r="Y4" s="82"/>
      <c r="Z4" s="82"/>
    </row>
    <row r="5" spans="17:26" s="81" customFormat="1" ht="15">
      <c r="Q5" s="82"/>
      <c r="R5" s="83"/>
      <c r="S5" s="83"/>
      <c r="T5" s="83"/>
      <c r="U5" s="84"/>
      <c r="V5" s="82"/>
      <c r="W5" s="82"/>
      <c r="X5" s="82"/>
      <c r="Y5" s="82"/>
      <c r="Z5" s="82"/>
    </row>
    <row r="6" spans="17:26" s="81" customFormat="1" ht="15">
      <c r="Q6" s="82"/>
      <c r="R6" s="83"/>
      <c r="S6" s="83"/>
      <c r="T6" s="83"/>
      <c r="U6" s="84"/>
      <c r="V6" s="82"/>
      <c r="W6" s="82"/>
      <c r="X6" s="82"/>
      <c r="Y6" s="82"/>
      <c r="Z6" s="82"/>
    </row>
    <row r="7" spans="17:26" s="81" customFormat="1" ht="15">
      <c r="Q7" s="82"/>
      <c r="R7" s="83"/>
      <c r="S7" s="83"/>
      <c r="T7" s="83"/>
      <c r="U7" s="84"/>
      <c r="V7" s="82"/>
      <c r="W7" s="82"/>
      <c r="X7" s="82"/>
      <c r="Y7" s="82"/>
      <c r="Z7" s="82"/>
    </row>
    <row r="8" spans="17:26" s="81" customFormat="1" ht="15">
      <c r="Q8" s="82"/>
      <c r="R8" s="83"/>
      <c r="S8" s="83"/>
      <c r="T8" s="83"/>
      <c r="U8" s="84"/>
      <c r="V8" s="82"/>
      <c r="W8" s="82"/>
      <c r="X8" s="82"/>
      <c r="Y8" s="82"/>
      <c r="Z8" s="82"/>
    </row>
    <row r="9" spans="1:18" ht="24" customHeight="1" thickBot="1">
      <c r="A9" s="87"/>
      <c r="B9" s="87"/>
      <c r="C9" s="87"/>
      <c r="D9" s="87"/>
      <c r="E9" s="87"/>
      <c r="F9" s="87"/>
      <c r="H9" s="88"/>
      <c r="I9" s="89"/>
      <c r="J9" s="87"/>
      <c r="K9" s="87"/>
      <c r="L9" s="87"/>
      <c r="M9" s="87"/>
      <c r="N9" s="87"/>
      <c r="O9" s="87"/>
      <c r="P9" s="87"/>
      <c r="Q9" s="87"/>
      <c r="R9" s="87"/>
    </row>
    <row r="10" spans="1:25" ht="24" customHeight="1" thickBot="1">
      <c r="A10" s="87"/>
      <c r="B10" s="90"/>
      <c r="C10" s="87"/>
      <c r="D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133" t="s">
        <v>6</v>
      </c>
      <c r="T10" s="165" t="str">
        <f>B12</f>
        <v>Saňák Adam</v>
      </c>
      <c r="U10" s="165" t="s">
        <v>19</v>
      </c>
      <c r="V10" s="165" t="str">
        <f>B13</f>
        <v>Šiška Zdeněk</v>
      </c>
      <c r="W10" s="282">
        <v>2</v>
      </c>
      <c r="X10" s="290" t="s">
        <v>26</v>
      </c>
      <c r="Y10" s="283">
        <v>3</v>
      </c>
    </row>
    <row r="11" spans="1:25" ht="24" customHeight="1" thickBot="1">
      <c r="A11" s="2"/>
      <c r="B11" s="3"/>
      <c r="C11" s="168">
        <v>1</v>
      </c>
      <c r="D11" s="169"/>
      <c r="E11" s="148">
        <v>2</v>
      </c>
      <c r="F11" s="169"/>
      <c r="G11" s="148">
        <v>3</v>
      </c>
      <c r="H11" s="169"/>
      <c r="I11" s="148">
        <v>4</v>
      </c>
      <c r="J11" s="169"/>
      <c r="K11" s="168">
        <v>5</v>
      </c>
      <c r="L11" s="149"/>
      <c r="M11" s="367" t="s">
        <v>1</v>
      </c>
      <c r="N11" s="368"/>
      <c r="O11" s="369"/>
      <c r="P11" s="150" t="s">
        <v>2</v>
      </c>
      <c r="Q11" s="151" t="s">
        <v>0</v>
      </c>
      <c r="R11" s="87"/>
      <c r="S11" s="135" t="s">
        <v>7</v>
      </c>
      <c r="T11" s="166" t="str">
        <f>B14</f>
        <v>Ruman Milan</v>
      </c>
      <c r="U11" s="166" t="s">
        <v>19</v>
      </c>
      <c r="V11" s="166" t="str">
        <f>B15</f>
        <v>Papež Filip</v>
      </c>
      <c r="W11" s="282">
        <v>0</v>
      </c>
      <c r="X11" s="290" t="s">
        <v>26</v>
      </c>
      <c r="Y11" s="283">
        <v>3</v>
      </c>
    </row>
    <row r="12" spans="1:25" ht="24" customHeight="1" thickBot="1" thickTop="1">
      <c r="A12" s="94">
        <v>1</v>
      </c>
      <c r="B12" s="267" t="s">
        <v>30</v>
      </c>
      <c r="C12" s="152"/>
      <c r="D12" s="153"/>
      <c r="E12" s="154" t="str">
        <f>W10&amp;":"&amp;Y10</f>
        <v>2:3</v>
      </c>
      <c r="F12" s="140">
        <f>VLOOKUP(E12,G28:H37,2,0)</f>
        <v>2</v>
      </c>
      <c r="G12" s="154" t="str">
        <f>W15&amp;":"&amp;Y15</f>
        <v>0:3</v>
      </c>
      <c r="H12" s="140">
        <f>VLOOKUP(G12,G28:H37,2,0)</f>
        <v>0</v>
      </c>
      <c r="I12" s="154" t="str">
        <f>Y18&amp;":"&amp;W18</f>
        <v>1:3</v>
      </c>
      <c r="J12" s="140">
        <f>VLOOKUP(I12,G28:H37,2,0)</f>
        <v>1</v>
      </c>
      <c r="K12" s="171" t="str">
        <f>Y12&amp;":"&amp;W12</f>
        <v>2:3</v>
      </c>
      <c r="L12" s="141">
        <f>VLOOKUP(K12,G28:H37,2,0)</f>
        <v>2</v>
      </c>
      <c r="M12" s="174">
        <f>VLOOKUP(E12,$G$28:$I$37,3,0)+VLOOKUP(G12,$G$28:$I$37,3,0)+VLOOKUP(I12,$G$28:$I$37,3,0)+VLOOKUP(K12,$G$28:$I$37,3,0)</f>
        <v>5</v>
      </c>
      <c r="N12" s="155" t="s">
        <v>26</v>
      </c>
      <c r="O12" s="173">
        <f>VLOOKUP(E12,$G$28:$J$37,4,0)+VLOOKUP(G12,$G$28:$J$37,4,0)+VLOOKUP(I12,$G$28:$J$37,4,0)+VLOOKUP(K12,$G$28:$J$37,4,0)</f>
        <v>12</v>
      </c>
      <c r="P12" s="139">
        <f>SUM(L12,J12,H12,F12)</f>
        <v>5</v>
      </c>
      <c r="Q12" s="295" t="s">
        <v>57</v>
      </c>
      <c r="R12" s="91"/>
      <c r="S12" s="134" t="s">
        <v>8</v>
      </c>
      <c r="T12" s="167" t="str">
        <f>B16</f>
        <v>Überall Dan</v>
      </c>
      <c r="U12" s="167" t="s">
        <v>19</v>
      </c>
      <c r="V12" s="167" t="str">
        <f>B12</f>
        <v>Saňák Adam</v>
      </c>
      <c r="W12" s="282">
        <v>3</v>
      </c>
      <c r="X12" s="290" t="s">
        <v>26</v>
      </c>
      <c r="Y12" s="283">
        <v>2</v>
      </c>
    </row>
    <row r="13" spans="1:25" ht="24" customHeight="1" thickBot="1">
      <c r="A13" s="95">
        <v>2</v>
      </c>
      <c r="B13" s="268" t="s">
        <v>31</v>
      </c>
      <c r="C13" s="156" t="str">
        <f>Y10&amp;":"&amp;W10</f>
        <v>3:2</v>
      </c>
      <c r="D13" s="142">
        <f>VLOOKUP(C13,G28:H37,2,0)</f>
        <v>5</v>
      </c>
      <c r="E13" s="157"/>
      <c r="F13" s="158"/>
      <c r="G13" s="156" t="str">
        <f>W13&amp;":"&amp;Y13</f>
        <v>3:0</v>
      </c>
      <c r="H13" s="142">
        <f>VLOOKUP(G13,G28:H37,2,0)</f>
        <v>7</v>
      </c>
      <c r="I13" s="154" t="str">
        <f>W16&amp;":"&amp;Y16</f>
        <v>S:S</v>
      </c>
      <c r="J13" s="142">
        <f>VLOOKUP(I13,G28:H37,2,0)</f>
        <v>-3</v>
      </c>
      <c r="K13" s="171" t="str">
        <f>Y19&amp;":"&amp;W19</f>
        <v>2:3</v>
      </c>
      <c r="L13" s="143">
        <f>VLOOKUP(K13,G28:H37,2,0)</f>
        <v>2</v>
      </c>
      <c r="M13" s="174">
        <f>VLOOKUP(C13,$G$28:$I$37,3,0)+VLOOKUP(G13,$G$28:$I$37,3,0)+VLOOKUP(I13,$G$28:$I$37,3,0)+VLOOKUP(K13,$G$28:$I$37,3,0)</f>
        <v>8</v>
      </c>
      <c r="N13" s="159" t="s">
        <v>26</v>
      </c>
      <c r="O13" s="335">
        <f>VLOOKUP(C13,$G$28:$J$37,4,0)+VLOOKUP(G13,$G$28:$J$37,4,0)+VLOOKUP(I13,$G$28:$J$37,4,0)+VLOOKUP(K13,$G$28:$J$37,4,0)</f>
        <v>5</v>
      </c>
      <c r="P13" s="139">
        <f>SUM(L13,J13,H13,D13)</f>
        <v>11</v>
      </c>
      <c r="Q13" s="296" t="s">
        <v>58</v>
      </c>
      <c r="R13" s="91"/>
      <c r="S13" s="135" t="s">
        <v>9</v>
      </c>
      <c r="T13" s="166" t="str">
        <f>B13</f>
        <v>Šiška Zdeněk</v>
      </c>
      <c r="U13" s="166" t="s">
        <v>19</v>
      </c>
      <c r="V13" s="166" t="str">
        <f>B14</f>
        <v>Ruman Milan</v>
      </c>
      <c r="W13" s="282">
        <v>3</v>
      </c>
      <c r="X13" s="290" t="s">
        <v>26</v>
      </c>
      <c r="Y13" s="283">
        <v>0</v>
      </c>
    </row>
    <row r="14" spans="1:25" ht="24" customHeight="1" thickBot="1">
      <c r="A14" s="95">
        <v>3</v>
      </c>
      <c r="B14" s="268" t="s">
        <v>51</v>
      </c>
      <c r="C14" s="156" t="str">
        <f>Y15&amp;":"&amp;W15</f>
        <v>3:0</v>
      </c>
      <c r="D14" s="142">
        <f>VLOOKUP(C14,G28:H37,2,0)</f>
        <v>7</v>
      </c>
      <c r="E14" s="156" t="str">
        <f>Y13&amp;":"&amp;W13</f>
        <v>0:3</v>
      </c>
      <c r="F14" s="142">
        <f>VLOOKUP(E14,G28:H37,2,0)</f>
        <v>0</v>
      </c>
      <c r="G14" s="157"/>
      <c r="H14" s="158"/>
      <c r="I14" s="154" t="str">
        <f>W11&amp;":"&amp;Y11</f>
        <v>0:3</v>
      </c>
      <c r="J14" s="142">
        <f>VLOOKUP(I14,G28:H37,2,0)</f>
        <v>0</v>
      </c>
      <c r="K14" s="171" t="str">
        <f>W17&amp;":"&amp;Y17</f>
        <v>1:3</v>
      </c>
      <c r="L14" s="144">
        <f>VLOOKUP(K14,G28:H37,2,0)</f>
        <v>1</v>
      </c>
      <c r="M14" s="174">
        <f>VLOOKUP(C14,$G$28:$I$37,3,0)+VLOOKUP(E14,$G$28:$I$37,3,0)+VLOOKUP(I14,$G$28:$I$37,3,0)+VLOOKUP(K14,$G$28:$I$37,3,0)</f>
        <v>4</v>
      </c>
      <c r="N14" s="156" t="s">
        <v>26</v>
      </c>
      <c r="O14" s="335">
        <f>VLOOKUP(C14,$G$28:$J$37,4,0)+VLOOKUP(E14,$G$28:$J$37,4,0)+VLOOKUP(I14,$G$28:$J$37,4,0)+VLOOKUP(K14,$G$28:$J$37,4,0)</f>
        <v>9</v>
      </c>
      <c r="P14" s="139">
        <f>SUM(L14,J14,F14,D14)</f>
        <v>8</v>
      </c>
      <c r="Q14" s="296" t="s">
        <v>60</v>
      </c>
      <c r="R14" s="91"/>
      <c r="S14" s="134" t="s">
        <v>10</v>
      </c>
      <c r="T14" s="167" t="str">
        <f>B15</f>
        <v>Papež Filip</v>
      </c>
      <c r="U14" s="167" t="s">
        <v>19</v>
      </c>
      <c r="V14" s="167" t="str">
        <f>B16</f>
        <v>Überall Dan</v>
      </c>
      <c r="W14" s="282">
        <v>3</v>
      </c>
      <c r="X14" s="290" t="s">
        <v>26</v>
      </c>
      <c r="Y14" s="283">
        <v>0</v>
      </c>
    </row>
    <row r="15" spans="1:25" ht="24" customHeight="1" thickBot="1">
      <c r="A15" s="95">
        <v>4</v>
      </c>
      <c r="B15" s="268" t="s">
        <v>33</v>
      </c>
      <c r="C15" s="156" t="str">
        <f>W18&amp;":"&amp;Y18</f>
        <v>3:1</v>
      </c>
      <c r="D15" s="145">
        <f>VLOOKUP(C15,G28:H37,2,0)</f>
        <v>6</v>
      </c>
      <c r="E15" s="156" t="str">
        <f>Y16&amp;":"&amp;W16</f>
        <v>S:S</v>
      </c>
      <c r="F15" s="145">
        <f>VLOOKUP(E15,G28:H37,2,0)</f>
        <v>-3</v>
      </c>
      <c r="G15" s="156" t="str">
        <f>Y11&amp;":"&amp;W11</f>
        <v>3:0</v>
      </c>
      <c r="H15" s="145">
        <f>VLOOKUP(G15,G28:H37,2,0)</f>
        <v>7</v>
      </c>
      <c r="I15" s="160"/>
      <c r="J15" s="161"/>
      <c r="K15" s="171" t="str">
        <f>W14&amp;":"&amp;Y14</f>
        <v>3:0</v>
      </c>
      <c r="L15" s="146">
        <f>VLOOKUP(K15,G28:H37,2,0)</f>
        <v>7</v>
      </c>
      <c r="M15" s="174">
        <f>VLOOKUP(C15,$G$28:$I$37,3,0)+VLOOKUP(G15,$G$28:$I$37,3,0)+VLOOKUP(E15,$G$28:$I$37,3,0)+VLOOKUP(K15,$G$28:$I$37,3,0)</f>
        <v>9</v>
      </c>
      <c r="N15" s="162" t="s">
        <v>26</v>
      </c>
      <c r="O15" s="335">
        <f>VLOOKUP(C15,$G$28:$J$37,4,0)+VLOOKUP(E15,$G$28:$J$37,4,0)+VLOOKUP(G15,$G$28:$J$37,4,0)+VLOOKUP(K15,$G$28:$J$37,4,0)</f>
        <v>1</v>
      </c>
      <c r="P15" s="139">
        <f>SUM(L15,H15,F15,D15)</f>
        <v>17</v>
      </c>
      <c r="Q15" s="297" t="s">
        <v>56</v>
      </c>
      <c r="R15" s="131"/>
      <c r="S15" s="135" t="s">
        <v>3</v>
      </c>
      <c r="T15" s="166" t="str">
        <f>B12</f>
        <v>Saňák Adam</v>
      </c>
      <c r="U15" s="166" t="s">
        <v>19</v>
      </c>
      <c r="V15" s="166" t="str">
        <f>B14</f>
        <v>Ruman Milan</v>
      </c>
      <c r="W15" s="282">
        <v>0</v>
      </c>
      <c r="X15" s="290" t="s">
        <v>26</v>
      </c>
      <c r="Y15" s="283">
        <v>3</v>
      </c>
    </row>
    <row r="16" spans="1:25" ht="24" customHeight="1" thickBot="1">
      <c r="A16" s="126">
        <v>5</v>
      </c>
      <c r="B16" s="269" t="s">
        <v>34</v>
      </c>
      <c r="C16" s="176" t="str">
        <f>W12&amp;":"&amp;Y12</f>
        <v>3:2</v>
      </c>
      <c r="D16" s="147">
        <f>VLOOKUP(C16,G28:H37,2,0)</f>
        <v>5</v>
      </c>
      <c r="E16" s="176" t="str">
        <f>W19&amp;":"&amp;Y19</f>
        <v>3:2</v>
      </c>
      <c r="F16" s="147">
        <f>VLOOKUP(E16,G28:H37,2,0)</f>
        <v>5</v>
      </c>
      <c r="G16" s="176" t="str">
        <f>Y17&amp;":"&amp;W17</f>
        <v>3:1</v>
      </c>
      <c r="H16" s="147">
        <f>VLOOKUP(G16,G28:H37,2,0)</f>
        <v>6</v>
      </c>
      <c r="I16" s="177" t="str">
        <f>Y14&amp;":"&amp;W14</f>
        <v>0:3</v>
      </c>
      <c r="J16" s="147">
        <f>VLOOKUP(I16,G28:H37,2,0)</f>
        <v>0</v>
      </c>
      <c r="K16" s="163"/>
      <c r="L16" s="164"/>
      <c r="M16" s="174">
        <f>VLOOKUP(C16,$G$28:$I$37,3,0)+VLOOKUP(G16,$G$28:$I$37,3,0)+VLOOKUP(I16,$G$28:$I$37,3,0)+VLOOKUP(E16,$G$28:$I$37,3,0)</f>
        <v>9</v>
      </c>
      <c r="N16" s="178" t="s">
        <v>26</v>
      </c>
      <c r="O16" s="335">
        <f>VLOOKUP(C16,$G$28:$J$37,4,0)+VLOOKUP(E16,$G$28:$J$37,4,0)+VLOOKUP(I16,$G$28:$J$37,4,0)+VLOOKUP(G16,$G$28:$J$37,4,0)</f>
        <v>8</v>
      </c>
      <c r="P16" s="179">
        <f>SUM(J16,H16,F16,D16)</f>
        <v>16</v>
      </c>
      <c r="Q16" s="298" t="s">
        <v>59</v>
      </c>
      <c r="R16" s="91"/>
      <c r="S16" s="134" t="s">
        <v>5</v>
      </c>
      <c r="T16" s="167" t="str">
        <f>B13</f>
        <v>Šiška Zdeněk</v>
      </c>
      <c r="U16" s="167" t="s">
        <v>19</v>
      </c>
      <c r="V16" s="167" t="str">
        <f>B15</f>
        <v>Papež Filip</v>
      </c>
      <c r="W16" s="282" t="s">
        <v>55</v>
      </c>
      <c r="X16" s="290" t="s">
        <v>26</v>
      </c>
      <c r="Y16" s="283" t="s">
        <v>55</v>
      </c>
    </row>
    <row r="17" spans="1:25" ht="24" customHeight="1" thickBot="1">
      <c r="A17" s="90"/>
      <c r="B17" s="87"/>
      <c r="C17" s="92"/>
      <c r="D17" s="93"/>
      <c r="E17" s="92"/>
      <c r="F17" s="93"/>
      <c r="G17" s="92"/>
      <c r="H17" s="93"/>
      <c r="I17" s="92"/>
      <c r="J17" s="93"/>
      <c r="K17" s="93"/>
      <c r="L17" s="93"/>
      <c r="M17" s="93"/>
      <c r="N17" s="93"/>
      <c r="O17" s="175"/>
      <c r="P17" s="93"/>
      <c r="Q17" s="87"/>
      <c r="R17" s="91"/>
      <c r="S17" s="135" t="s">
        <v>11</v>
      </c>
      <c r="T17" s="166" t="str">
        <f>B14</f>
        <v>Ruman Milan</v>
      </c>
      <c r="U17" s="166" t="s">
        <v>19</v>
      </c>
      <c r="V17" s="166" t="str">
        <f>B16</f>
        <v>Überall Dan</v>
      </c>
      <c r="W17" s="282">
        <v>1</v>
      </c>
      <c r="X17" s="290" t="s">
        <v>26</v>
      </c>
      <c r="Y17" s="283">
        <v>3</v>
      </c>
    </row>
    <row r="18" spans="1:25" ht="24" customHeight="1" thickBot="1">
      <c r="A18" s="90"/>
      <c r="B18" s="87"/>
      <c r="C18" s="104" t="s">
        <v>13</v>
      </c>
      <c r="D18" s="105" t="s">
        <v>14</v>
      </c>
      <c r="E18" s="130"/>
      <c r="F18" s="106" t="s">
        <v>15</v>
      </c>
      <c r="G18" s="107" t="s">
        <v>16</v>
      </c>
      <c r="H18" s="108"/>
      <c r="I18" s="336" t="s">
        <v>17</v>
      </c>
      <c r="J18" s="107" t="s">
        <v>18</v>
      </c>
      <c r="K18" s="107"/>
      <c r="L18" s="132"/>
      <c r="M18" s="93"/>
      <c r="N18" s="93"/>
      <c r="O18" s="93"/>
      <c r="P18" s="93"/>
      <c r="Q18" s="87"/>
      <c r="R18" s="87"/>
      <c r="S18" s="134" t="s">
        <v>4</v>
      </c>
      <c r="T18" s="167" t="str">
        <f>B15</f>
        <v>Papež Filip</v>
      </c>
      <c r="U18" s="167" t="s">
        <v>19</v>
      </c>
      <c r="V18" s="167" t="str">
        <f>B12</f>
        <v>Saňák Adam</v>
      </c>
      <c r="W18" s="282">
        <v>3</v>
      </c>
      <c r="X18" s="290" t="s">
        <v>26</v>
      </c>
      <c r="Y18" s="283">
        <v>1</v>
      </c>
    </row>
    <row r="19" spans="18:25" ht="24" customHeight="1" thickBot="1">
      <c r="R19" s="87"/>
      <c r="S19" s="135" t="s">
        <v>12</v>
      </c>
      <c r="T19" s="166" t="str">
        <f>B16</f>
        <v>Überall Dan</v>
      </c>
      <c r="U19" s="166" t="s">
        <v>19</v>
      </c>
      <c r="V19" s="166" t="str">
        <f>B13</f>
        <v>Šiška Zdeněk</v>
      </c>
      <c r="W19" s="282">
        <v>3</v>
      </c>
      <c r="X19" s="290" t="s">
        <v>26</v>
      </c>
      <c r="Y19" s="283">
        <v>2</v>
      </c>
    </row>
    <row r="20" spans="19:25" ht="18.75">
      <c r="S20" s="124"/>
      <c r="T20" s="124"/>
      <c r="U20" s="124"/>
      <c r="V20" s="124"/>
      <c r="W20" s="125"/>
      <c r="X20" s="125"/>
      <c r="Y20" s="125"/>
    </row>
    <row r="21" ht="15"/>
    <row r="22" ht="15"/>
    <row r="23" ht="15"/>
    <row r="28" spans="7:10" ht="15" hidden="1">
      <c r="G28" s="170" t="s">
        <v>21</v>
      </c>
      <c r="H28" s="86">
        <v>7</v>
      </c>
      <c r="I28" s="86">
        <v>3</v>
      </c>
      <c r="J28" s="86">
        <v>0</v>
      </c>
    </row>
    <row r="29" spans="7:10" ht="15" hidden="1">
      <c r="G29" s="170" t="s">
        <v>23</v>
      </c>
      <c r="H29" s="86">
        <v>6</v>
      </c>
      <c r="I29" s="86">
        <v>3</v>
      </c>
      <c r="J29" s="86">
        <v>1</v>
      </c>
    </row>
    <row r="30" spans="7:10" ht="15" hidden="1">
      <c r="G30" s="170" t="s">
        <v>25</v>
      </c>
      <c r="H30" s="86">
        <v>5</v>
      </c>
      <c r="I30" s="86">
        <v>3</v>
      </c>
      <c r="J30" s="86">
        <v>2</v>
      </c>
    </row>
    <row r="31" spans="7:10" ht="15" hidden="1">
      <c r="G31" s="170" t="s">
        <v>27</v>
      </c>
      <c r="H31" s="86">
        <v>4</v>
      </c>
      <c r="I31" s="86">
        <v>3</v>
      </c>
      <c r="J31" s="86">
        <v>0</v>
      </c>
    </row>
    <row r="32" spans="7:10" ht="15" hidden="1">
      <c r="G32" s="170" t="s">
        <v>22</v>
      </c>
      <c r="H32" s="86">
        <v>2</v>
      </c>
      <c r="I32" s="86">
        <v>2</v>
      </c>
      <c r="J32" s="86">
        <v>3</v>
      </c>
    </row>
    <row r="33" spans="7:10" ht="15" hidden="1">
      <c r="G33" s="170" t="s">
        <v>24</v>
      </c>
      <c r="H33" s="86">
        <v>1</v>
      </c>
      <c r="I33" s="86">
        <v>1</v>
      </c>
      <c r="J33" s="86">
        <v>3</v>
      </c>
    </row>
    <row r="34" spans="7:10" ht="15" hidden="1">
      <c r="G34" s="170" t="s">
        <v>20</v>
      </c>
      <c r="H34" s="86">
        <v>0</v>
      </c>
      <c r="I34" s="86">
        <v>0</v>
      </c>
      <c r="J34" s="86">
        <v>3</v>
      </c>
    </row>
    <row r="35" spans="7:10" ht="15" hidden="1">
      <c r="G35" s="170" t="s">
        <v>28</v>
      </c>
      <c r="H35" s="86">
        <v>-3</v>
      </c>
      <c r="I35" s="86">
        <v>0</v>
      </c>
      <c r="J35" s="86">
        <v>3</v>
      </c>
    </row>
    <row r="36" spans="7:10" ht="15" hidden="1">
      <c r="G36" s="170" t="s">
        <v>29</v>
      </c>
      <c r="H36" s="86">
        <v>-3</v>
      </c>
      <c r="I36" s="86">
        <v>0</v>
      </c>
      <c r="J36" s="86">
        <v>0</v>
      </c>
    </row>
    <row r="37" spans="7:8" ht="15" hidden="1">
      <c r="G37" s="86" t="s">
        <v>26</v>
      </c>
      <c r="H37" s="172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="90" zoomScaleNormal="90" zoomScalePageLayoutView="0" workbookViewId="0" topLeftCell="A1">
      <selection activeCell="B24" sqref="B24"/>
    </sheetView>
  </sheetViews>
  <sheetFormatPr defaultColWidth="9.140625" defaultRowHeight="15"/>
  <cols>
    <col min="1" max="1" width="4.421875" style="98" customWidth="1"/>
    <col min="2" max="2" width="27.8515625" style="98" customWidth="1"/>
    <col min="3" max="3" width="7.7109375" style="98" customWidth="1"/>
    <col min="4" max="4" width="4.421875" style="98" customWidth="1"/>
    <col min="5" max="5" width="7.7109375" style="98" customWidth="1"/>
    <col min="6" max="6" width="4.421875" style="98" customWidth="1"/>
    <col min="7" max="7" width="7.7109375" style="98" customWidth="1"/>
    <col min="8" max="8" width="4.421875" style="98" customWidth="1"/>
    <col min="9" max="9" width="7.7109375" style="98" customWidth="1"/>
    <col min="10" max="10" width="4.421875" style="98" customWidth="1"/>
    <col min="11" max="11" width="7.7109375" style="98" customWidth="1"/>
    <col min="12" max="12" width="4.00390625" style="98" customWidth="1"/>
    <col min="13" max="13" width="5.00390625" style="98" customWidth="1"/>
    <col min="14" max="14" width="1.28515625" style="98" customWidth="1"/>
    <col min="15" max="15" width="4.8515625" style="98" customWidth="1"/>
    <col min="16" max="17" width="9.7109375" style="98" customWidth="1"/>
    <col min="18" max="18" width="1.57421875" style="98" customWidth="1"/>
    <col min="19" max="19" width="5.140625" style="98" customWidth="1"/>
    <col min="20" max="20" width="21.28125" style="98" customWidth="1"/>
    <col min="21" max="21" width="1.7109375" style="98" customWidth="1"/>
    <col min="22" max="22" width="21.28125" style="98" customWidth="1"/>
    <col min="23" max="23" width="3.57421875" style="98" customWidth="1"/>
    <col min="24" max="24" width="1.28515625" style="98" customWidth="1"/>
    <col min="25" max="25" width="3.57421875" style="98" customWidth="1"/>
    <col min="26" max="16384" width="9.140625" style="98" customWidth="1"/>
  </cols>
  <sheetData>
    <row r="1" s="81" customFormat="1" ht="15"/>
    <row r="2" s="81" customFormat="1" ht="15"/>
    <row r="3" s="81" customFormat="1" ht="15"/>
    <row r="4" s="81" customFormat="1" ht="15"/>
    <row r="5" s="81" customFormat="1" ht="15"/>
    <row r="6" s="81" customFormat="1" ht="15"/>
    <row r="7" s="81" customFormat="1" ht="15"/>
    <row r="8" s="81" customFormat="1" ht="15"/>
    <row r="9" ht="24" customHeight="1" thickBot="1"/>
    <row r="10" spans="19:25" ht="24" customHeight="1" thickBot="1">
      <c r="S10" s="80" t="s">
        <v>6</v>
      </c>
      <c r="T10" s="181" t="str">
        <f>B12</f>
        <v>Überall Roman</v>
      </c>
      <c r="U10" s="181" t="s">
        <v>19</v>
      </c>
      <c r="V10" s="182" t="str">
        <f>B13</f>
        <v>Mϋnster Jaromír</v>
      </c>
      <c r="W10" s="284">
        <v>3</v>
      </c>
      <c r="X10" s="291" t="s">
        <v>26</v>
      </c>
      <c r="Y10" s="285" t="s">
        <v>55</v>
      </c>
    </row>
    <row r="11" spans="1:25" ht="24" customHeight="1" thickBot="1">
      <c r="A11" s="5"/>
      <c r="B11" s="79"/>
      <c r="C11" s="226">
        <v>1</v>
      </c>
      <c r="D11" s="227"/>
      <c r="E11" s="228">
        <v>2</v>
      </c>
      <c r="F11" s="227"/>
      <c r="G11" s="228">
        <v>3</v>
      </c>
      <c r="H11" s="227"/>
      <c r="I11" s="228">
        <v>4</v>
      </c>
      <c r="J11" s="227"/>
      <c r="K11" s="229">
        <v>5</v>
      </c>
      <c r="L11" s="230"/>
      <c r="M11" s="370" t="s">
        <v>1</v>
      </c>
      <c r="N11" s="371"/>
      <c r="O11" s="371"/>
      <c r="P11" s="231" t="s">
        <v>2</v>
      </c>
      <c r="Q11" s="180" t="s">
        <v>0</v>
      </c>
      <c r="S11" s="9" t="s">
        <v>7</v>
      </c>
      <c r="T11" s="181" t="str">
        <f>B14</f>
        <v>Štefaník Drahoslav</v>
      </c>
      <c r="U11" s="181" t="s">
        <v>19</v>
      </c>
      <c r="V11" s="182" t="str">
        <f>B15</f>
        <v>Pizúr Ladislav</v>
      </c>
      <c r="W11" s="284">
        <v>2</v>
      </c>
      <c r="X11" s="291" t="s">
        <v>26</v>
      </c>
      <c r="Y11" s="285">
        <v>3</v>
      </c>
    </row>
    <row r="12" spans="1:25" ht="24" customHeight="1" thickBot="1" thickTop="1">
      <c r="A12" s="6">
        <v>1</v>
      </c>
      <c r="B12" s="263" t="s">
        <v>32</v>
      </c>
      <c r="C12" s="232"/>
      <c r="D12" s="233"/>
      <c r="E12" s="234" t="str">
        <f>W10&amp;":"&amp;Y10</f>
        <v>3:S</v>
      </c>
      <c r="F12" s="235">
        <f>VLOOKUP(E12,G28:H37,2,0)</f>
        <v>4</v>
      </c>
      <c r="G12" s="234" t="str">
        <f>W15&amp;":"&amp;Y15</f>
        <v>3:0</v>
      </c>
      <c r="H12" s="235">
        <f>VLOOKUP(G12,G28:H37,2,0)</f>
        <v>7</v>
      </c>
      <c r="I12" s="234" t="str">
        <f>Y18&amp;":"&amp;W18</f>
        <v>3:1</v>
      </c>
      <c r="J12" s="235">
        <f>VLOOKUP(I12,G28:H37,2,0)</f>
        <v>6</v>
      </c>
      <c r="K12" s="236" t="str">
        <f>Y12&amp;":"&amp;W12</f>
        <v>3:0</v>
      </c>
      <c r="L12" s="237">
        <f>VLOOKUP(K12,G28:H37,2,0)</f>
        <v>7</v>
      </c>
      <c r="M12" s="314">
        <f>VLOOKUP(E12,$G$28:$I$37,3,0)+VLOOKUP(G12,$G$28:$I$37,3,0)+VLOOKUP(I12,$G$28:$I$37,3,0)+VLOOKUP(K12,$G$28:$I$37,3,0)</f>
        <v>12</v>
      </c>
      <c r="N12" s="315" t="s">
        <v>26</v>
      </c>
      <c r="O12" s="316">
        <f>VLOOKUP(E12,$G$28:$J$37,4,0)+VLOOKUP(G12,$G$28:$J$37,4,0)+VLOOKUP(I12,$G$28:$J$37,4,0)+VLOOKUP(K12,$G$28:$J$37,4,0)</f>
        <v>1</v>
      </c>
      <c r="P12" s="338">
        <f>SUM(L12,J12,H12,F12)</f>
        <v>24</v>
      </c>
      <c r="Q12" s="303" t="s">
        <v>56</v>
      </c>
      <c r="S12" s="9" t="s">
        <v>8</v>
      </c>
      <c r="T12" s="181" t="str">
        <f>B16</f>
        <v>Ruman David</v>
      </c>
      <c r="U12" s="181" t="s">
        <v>19</v>
      </c>
      <c r="V12" s="182" t="str">
        <f>B12</f>
        <v>Überall Roman</v>
      </c>
      <c r="W12" s="284">
        <v>0</v>
      </c>
      <c r="X12" s="291" t="s">
        <v>26</v>
      </c>
      <c r="Y12" s="285">
        <v>3</v>
      </c>
    </row>
    <row r="13" spans="1:25" ht="24" customHeight="1" thickBot="1">
      <c r="A13" s="7">
        <v>2</v>
      </c>
      <c r="B13" s="264" t="s">
        <v>52</v>
      </c>
      <c r="C13" s="238" t="str">
        <f>Y10&amp;":"&amp;W10</f>
        <v>S:3</v>
      </c>
      <c r="D13" s="239">
        <f>VLOOKUP(C13,G28:H37,2,0)</f>
        <v>-3</v>
      </c>
      <c r="E13" s="240"/>
      <c r="F13" s="241"/>
      <c r="G13" s="242" t="str">
        <f>W13&amp;":"&amp;Y13</f>
        <v>S:3</v>
      </c>
      <c r="H13" s="239">
        <f>VLOOKUP(G13,G28:H37,2,0)</f>
        <v>-3</v>
      </c>
      <c r="I13" s="242" t="str">
        <f>W16&amp;":"&amp;Y16</f>
        <v>S:3</v>
      </c>
      <c r="J13" s="239">
        <f>VLOOKUP(I13,G28:H37,2,0)</f>
        <v>-3</v>
      </c>
      <c r="K13" s="243" t="str">
        <f>Y19&amp;":"&amp;W19</f>
        <v>S:3</v>
      </c>
      <c r="L13" s="244">
        <f>VLOOKUP(K13,G28:H37,2,0)</f>
        <v>-3</v>
      </c>
      <c r="M13" s="317">
        <f>VLOOKUP(C13,$G$28:$I$37,3,0)+VLOOKUP(G13,$G$28:$I$37,3,0)+VLOOKUP(I13,$G$28:$I$37,3,0)+VLOOKUP(K13,$G$28:$I$37,3,0)</f>
        <v>0</v>
      </c>
      <c r="N13" s="318" t="s">
        <v>26</v>
      </c>
      <c r="O13" s="319">
        <f>VLOOKUP(C13,$G$28:$J$37,4,0)+VLOOKUP(G13,$G$28:$J$37,4,0)+VLOOKUP(I13,$G$28:$J$37,4,0)+VLOOKUP(K13,$G$28:$J$37,4,0)</f>
        <v>12</v>
      </c>
      <c r="P13" s="245">
        <f>SUM(L13,J13,H13,D13)</f>
        <v>-12</v>
      </c>
      <c r="Q13" s="304" t="s">
        <v>57</v>
      </c>
      <c r="S13" s="9" t="s">
        <v>9</v>
      </c>
      <c r="T13" s="181" t="str">
        <f>B13</f>
        <v>Mϋnster Jaromír</v>
      </c>
      <c r="U13" s="181" t="s">
        <v>19</v>
      </c>
      <c r="V13" s="182" t="str">
        <f>B14</f>
        <v>Štefaník Drahoslav</v>
      </c>
      <c r="W13" s="284" t="s">
        <v>55</v>
      </c>
      <c r="X13" s="291" t="s">
        <v>26</v>
      </c>
      <c r="Y13" s="285">
        <v>3</v>
      </c>
    </row>
    <row r="14" spans="1:25" ht="24" customHeight="1" thickBot="1">
      <c r="A14" s="7">
        <v>3</v>
      </c>
      <c r="B14" s="264" t="s">
        <v>37</v>
      </c>
      <c r="C14" s="238" t="str">
        <f>Y15&amp;":"&amp;W15</f>
        <v>0:3</v>
      </c>
      <c r="D14" s="239">
        <f>VLOOKUP(C14,G28:H37,2,0)</f>
        <v>0</v>
      </c>
      <c r="E14" s="242" t="str">
        <f>Y13&amp;":"&amp;W13</f>
        <v>3:S</v>
      </c>
      <c r="F14" s="239">
        <f>VLOOKUP(E14,G28:H37,2,0)</f>
        <v>4</v>
      </c>
      <c r="G14" s="240"/>
      <c r="H14" s="241"/>
      <c r="I14" s="242" t="str">
        <f>W11&amp;":"&amp;Y11</f>
        <v>2:3</v>
      </c>
      <c r="J14" s="239">
        <f>VLOOKUP(I14,G28:H37,2,0)</f>
        <v>2</v>
      </c>
      <c r="K14" s="243" t="str">
        <f>W17&amp;":"&amp;Y17</f>
        <v>3:1</v>
      </c>
      <c r="L14" s="244">
        <f>VLOOKUP(K14,G28:H37,2,0)</f>
        <v>6</v>
      </c>
      <c r="M14" s="317">
        <f>VLOOKUP(C14,$G$28:$I$37,3,0)+VLOOKUP(E14,$G$28:$I$37,3,0)+VLOOKUP(I14,$G$28:$I$37,3,0)+VLOOKUP(K14,$G$28:$I$37,3,0)</f>
        <v>8</v>
      </c>
      <c r="N14" s="318" t="s">
        <v>26</v>
      </c>
      <c r="O14" s="319">
        <f>VLOOKUP(C14,$G$28:$J$37,4,0)+VLOOKUP(E14,$G$28:$J$37,4,0)+VLOOKUP(I14,$G$28:$J$37,4,0)+VLOOKUP(K14,$G$28:$J$37,4,0)</f>
        <v>7</v>
      </c>
      <c r="P14" s="337">
        <f>SUM(L14,J14,F14,D14)</f>
        <v>12</v>
      </c>
      <c r="Q14" s="304" t="s">
        <v>58</v>
      </c>
      <c r="S14" s="9" t="s">
        <v>10</v>
      </c>
      <c r="T14" s="181" t="str">
        <f>B15</f>
        <v>Pizúr Ladislav</v>
      </c>
      <c r="U14" s="181" t="s">
        <v>19</v>
      </c>
      <c r="V14" s="182" t="str">
        <f>B16</f>
        <v>Ruman David</v>
      </c>
      <c r="W14" s="284">
        <v>3</v>
      </c>
      <c r="X14" s="291" t="s">
        <v>26</v>
      </c>
      <c r="Y14" s="285" t="s">
        <v>55</v>
      </c>
    </row>
    <row r="15" spans="1:25" ht="24" customHeight="1" thickBot="1">
      <c r="A15" s="136">
        <v>4</v>
      </c>
      <c r="B15" s="265" t="s">
        <v>41</v>
      </c>
      <c r="C15" s="246" t="str">
        <f>W18&amp;":"&amp;Y18</f>
        <v>1:3</v>
      </c>
      <c r="D15" s="247">
        <f>VLOOKUP(C15,G28:H37,2,0)</f>
        <v>1</v>
      </c>
      <c r="E15" s="248" t="str">
        <f>Y16&amp;":"&amp;W16</f>
        <v>3:S</v>
      </c>
      <c r="F15" s="247">
        <f>VLOOKUP(E15,G28:H37,2,0)</f>
        <v>4</v>
      </c>
      <c r="G15" s="249" t="str">
        <f>Y11&amp;":"&amp;W11</f>
        <v>3:2</v>
      </c>
      <c r="H15" s="250">
        <f>VLOOKUP(G15,G28:H37,2,0)</f>
        <v>5</v>
      </c>
      <c r="I15" s="251"/>
      <c r="J15" s="252"/>
      <c r="K15" s="253" t="str">
        <f>W14&amp;":"&amp;Y14</f>
        <v>3:S</v>
      </c>
      <c r="L15" s="254">
        <f>VLOOKUP(K15,G28:H37,2,0)</f>
        <v>4</v>
      </c>
      <c r="M15" s="317">
        <f>VLOOKUP(C15,$G$28:$I$37,3,0)+VLOOKUP(G15,$G$28:$I$37,3,0)+VLOOKUP(E15,$G$28:$I$37,3,0)+VLOOKUP(K15,$G$28:$I$37,3,0)</f>
        <v>10</v>
      </c>
      <c r="N15" s="320" t="s">
        <v>26</v>
      </c>
      <c r="O15" s="319">
        <f>VLOOKUP(C15,$G$28:$J$37,4,0)+VLOOKUP(E15,$G$28:$J$37,4,0)+VLOOKUP(G15,$G$28:$J$37,4,0)+VLOOKUP(K15,$G$28:$J$37,4,0)</f>
        <v>5</v>
      </c>
      <c r="P15" s="245">
        <f>SUM(L15,H15,F15,D15)</f>
        <v>14</v>
      </c>
      <c r="Q15" s="305" t="s">
        <v>59</v>
      </c>
      <c r="S15" s="9" t="s">
        <v>3</v>
      </c>
      <c r="T15" s="181" t="str">
        <f>B12</f>
        <v>Überall Roman</v>
      </c>
      <c r="U15" s="181" t="s">
        <v>19</v>
      </c>
      <c r="V15" s="182" t="str">
        <f>B14</f>
        <v>Štefaník Drahoslav</v>
      </c>
      <c r="W15" s="284">
        <v>3</v>
      </c>
      <c r="X15" s="291" t="s">
        <v>26</v>
      </c>
      <c r="Y15" s="285">
        <v>0</v>
      </c>
    </row>
    <row r="16" spans="1:25" ht="24" customHeight="1" thickBot="1">
      <c r="A16" s="8">
        <v>5</v>
      </c>
      <c r="B16" s="266" t="s">
        <v>39</v>
      </c>
      <c r="C16" s="255" t="str">
        <f>W12&amp;":"&amp;Y12</f>
        <v>0:3</v>
      </c>
      <c r="D16" s="256">
        <f>VLOOKUP(C16,G28:H37,2,0)</f>
        <v>0</v>
      </c>
      <c r="E16" s="257" t="str">
        <f>W19&amp;":"&amp;Y19</f>
        <v>3:S</v>
      </c>
      <c r="F16" s="256">
        <f>VLOOKUP(E16,G28:H37,2,0)</f>
        <v>4</v>
      </c>
      <c r="G16" s="257" t="str">
        <f>Y17&amp;":"&amp;W17</f>
        <v>1:3</v>
      </c>
      <c r="H16" s="256">
        <f>VLOOKUP(G16,G28:H37,2,0)</f>
        <v>1</v>
      </c>
      <c r="I16" s="258" t="str">
        <f>Y14&amp;":"&amp;W14</f>
        <v>S:3</v>
      </c>
      <c r="J16" s="259">
        <f>VLOOKUP(I16,G28:H37,2,0)</f>
        <v>-3</v>
      </c>
      <c r="K16" s="260"/>
      <c r="L16" s="261"/>
      <c r="M16" s="321">
        <f>VLOOKUP(C16,$G$28:$I$37,3,0)+VLOOKUP(G16,$G$28:$I$37,3,0)+VLOOKUP(I16,$G$28:$I$37,3,0)+VLOOKUP(E16,$G$28:$I$37,3,0)</f>
        <v>4</v>
      </c>
      <c r="N16" s="322" t="s">
        <v>26</v>
      </c>
      <c r="O16" s="323">
        <f>VLOOKUP(C16,$G$28:$J$37,4,0)+VLOOKUP(E16,$G$28:$J$37,4,0)+VLOOKUP(I16,$G$28:$J$37,4,0)+VLOOKUP(G16,$G$28:$J$37,4,0)</f>
        <v>9</v>
      </c>
      <c r="P16" s="262">
        <f>SUM(J16,H16,F16,D16)</f>
        <v>2</v>
      </c>
      <c r="Q16" s="306" t="s">
        <v>60</v>
      </c>
      <c r="S16" s="9" t="s">
        <v>5</v>
      </c>
      <c r="T16" s="181" t="str">
        <f>B13</f>
        <v>Mϋnster Jaromír</v>
      </c>
      <c r="U16" s="181" t="s">
        <v>19</v>
      </c>
      <c r="V16" s="182" t="str">
        <f>B15</f>
        <v>Pizúr Ladislav</v>
      </c>
      <c r="W16" s="284" t="s">
        <v>55</v>
      </c>
      <c r="X16" s="291" t="s">
        <v>26</v>
      </c>
      <c r="Y16" s="285">
        <v>3</v>
      </c>
    </row>
    <row r="17" spans="19:25" ht="24" customHeight="1" thickBot="1">
      <c r="S17" s="9" t="s">
        <v>11</v>
      </c>
      <c r="T17" s="181" t="str">
        <f>B14</f>
        <v>Štefaník Drahoslav</v>
      </c>
      <c r="U17" s="181" t="s">
        <v>19</v>
      </c>
      <c r="V17" s="182" t="str">
        <f>B16</f>
        <v>Ruman David</v>
      </c>
      <c r="W17" s="284">
        <v>3</v>
      </c>
      <c r="X17" s="291" t="s">
        <v>26</v>
      </c>
      <c r="Y17" s="285">
        <v>1</v>
      </c>
    </row>
    <row r="18" spans="3:25" ht="24" customHeight="1" thickBot="1">
      <c r="C18" s="99" t="s">
        <v>13</v>
      </c>
      <c r="D18" s="100" t="s">
        <v>14</v>
      </c>
      <c r="E18" s="138"/>
      <c r="F18" s="101" t="s">
        <v>15</v>
      </c>
      <c r="G18" s="102" t="s">
        <v>16</v>
      </c>
      <c r="H18" s="103"/>
      <c r="I18" s="339" t="s">
        <v>17</v>
      </c>
      <c r="J18" s="102" t="s">
        <v>18</v>
      </c>
      <c r="K18" s="102"/>
      <c r="L18" s="137"/>
      <c r="S18" s="9" t="s">
        <v>4</v>
      </c>
      <c r="T18" s="181" t="str">
        <f>B15</f>
        <v>Pizúr Ladislav</v>
      </c>
      <c r="U18" s="181" t="s">
        <v>19</v>
      </c>
      <c r="V18" s="182" t="str">
        <f>B12</f>
        <v>Überall Roman</v>
      </c>
      <c r="W18" s="284">
        <v>1</v>
      </c>
      <c r="X18" s="291" t="s">
        <v>26</v>
      </c>
      <c r="Y18" s="285">
        <v>3</v>
      </c>
    </row>
    <row r="19" spans="19:25" ht="24" customHeight="1" thickBot="1">
      <c r="S19" s="9" t="s">
        <v>12</v>
      </c>
      <c r="T19" s="181" t="str">
        <f>B16</f>
        <v>Ruman David</v>
      </c>
      <c r="U19" s="181" t="s">
        <v>19</v>
      </c>
      <c r="V19" s="182" t="str">
        <f>B13</f>
        <v>Mϋnster Jaromír</v>
      </c>
      <c r="W19" s="284">
        <v>3</v>
      </c>
      <c r="X19" s="291" t="s">
        <v>26</v>
      </c>
      <c r="Y19" s="285" t="s">
        <v>55</v>
      </c>
    </row>
    <row r="20" ht="15"/>
    <row r="21" ht="15"/>
    <row r="22" ht="15"/>
    <row r="23" ht="15"/>
    <row r="24" ht="15"/>
    <row r="28" spans="7:10" ht="15" hidden="1">
      <c r="G28" s="98" t="s">
        <v>21</v>
      </c>
      <c r="H28" s="98">
        <v>7</v>
      </c>
      <c r="I28" s="98">
        <v>3</v>
      </c>
      <c r="J28" s="98">
        <v>0</v>
      </c>
    </row>
    <row r="29" spans="7:10" ht="15" hidden="1">
      <c r="G29" s="98" t="s">
        <v>23</v>
      </c>
      <c r="H29" s="98">
        <v>6</v>
      </c>
      <c r="I29" s="98">
        <v>3</v>
      </c>
      <c r="J29" s="98">
        <v>1</v>
      </c>
    </row>
    <row r="30" spans="7:10" ht="15" hidden="1">
      <c r="G30" s="98" t="s">
        <v>25</v>
      </c>
      <c r="H30" s="98">
        <v>5</v>
      </c>
      <c r="I30" s="98">
        <v>3</v>
      </c>
      <c r="J30" s="98">
        <v>2</v>
      </c>
    </row>
    <row r="31" spans="7:10" ht="15" hidden="1">
      <c r="G31" s="98" t="s">
        <v>27</v>
      </c>
      <c r="H31" s="98">
        <v>4</v>
      </c>
      <c r="I31" s="98">
        <v>3</v>
      </c>
      <c r="J31" s="98">
        <v>0</v>
      </c>
    </row>
    <row r="32" spans="7:10" ht="15" hidden="1">
      <c r="G32" s="98" t="s">
        <v>22</v>
      </c>
      <c r="H32" s="98">
        <v>2</v>
      </c>
      <c r="I32" s="98">
        <v>2</v>
      </c>
      <c r="J32" s="98">
        <v>3</v>
      </c>
    </row>
    <row r="33" spans="7:10" ht="15" hidden="1">
      <c r="G33" s="98" t="s">
        <v>24</v>
      </c>
      <c r="H33" s="98">
        <v>1</v>
      </c>
      <c r="I33" s="98">
        <v>1</v>
      </c>
      <c r="J33" s="98">
        <v>3</v>
      </c>
    </row>
    <row r="34" spans="7:10" ht="15" hidden="1">
      <c r="G34" s="98" t="s">
        <v>20</v>
      </c>
      <c r="H34" s="98">
        <v>0</v>
      </c>
      <c r="I34" s="98">
        <v>0</v>
      </c>
      <c r="J34" s="98">
        <v>3</v>
      </c>
    </row>
    <row r="35" spans="7:10" ht="15" hidden="1">
      <c r="G35" s="98" t="s">
        <v>28</v>
      </c>
      <c r="H35" s="98">
        <v>-3</v>
      </c>
      <c r="I35" s="98">
        <v>0</v>
      </c>
      <c r="J35" s="98">
        <v>3</v>
      </c>
    </row>
    <row r="36" spans="7:10" ht="15" hidden="1">
      <c r="G36" s="98" t="s">
        <v>29</v>
      </c>
      <c r="H36" s="98">
        <v>-3</v>
      </c>
      <c r="I36" s="98">
        <v>0</v>
      </c>
      <c r="J36" s="98">
        <v>0</v>
      </c>
    </row>
    <row r="37" spans="7:8" ht="15" hidden="1">
      <c r="G37" s="98" t="s">
        <v>26</v>
      </c>
      <c r="H37" s="98">
        <f>""</f>
      </c>
    </row>
  </sheetData>
  <sheetProtection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="90" zoomScaleNormal="90" zoomScalePageLayoutView="0" workbookViewId="0" topLeftCell="A1">
      <selection activeCell="B24" sqref="B24"/>
    </sheetView>
  </sheetViews>
  <sheetFormatPr defaultColWidth="9.140625" defaultRowHeight="15"/>
  <cols>
    <col min="1" max="1" width="4.421875" style="96" customWidth="1"/>
    <col min="2" max="2" width="27.8515625" style="96" customWidth="1"/>
    <col min="3" max="3" width="7.7109375" style="96" customWidth="1"/>
    <col min="4" max="4" width="4.00390625" style="96" customWidth="1"/>
    <col min="5" max="5" width="7.7109375" style="96" customWidth="1"/>
    <col min="6" max="6" width="4.00390625" style="96" customWidth="1"/>
    <col min="7" max="7" width="7.7109375" style="96" customWidth="1"/>
    <col min="8" max="8" width="4.00390625" style="96" customWidth="1"/>
    <col min="9" max="9" width="7.7109375" style="96" customWidth="1"/>
    <col min="10" max="10" width="4.00390625" style="96" customWidth="1"/>
    <col min="11" max="11" width="7.7109375" style="96" customWidth="1"/>
    <col min="12" max="12" width="4.00390625" style="96" customWidth="1"/>
    <col min="13" max="13" width="5.00390625" style="96" customWidth="1"/>
    <col min="14" max="14" width="1.28515625" style="96" customWidth="1"/>
    <col min="15" max="15" width="4.8515625" style="96" customWidth="1"/>
    <col min="16" max="17" width="9.7109375" style="96" customWidth="1"/>
    <col min="18" max="18" width="1.57421875" style="96" customWidth="1"/>
    <col min="19" max="19" width="5.140625" style="96" customWidth="1"/>
    <col min="20" max="20" width="21.28125" style="96" customWidth="1"/>
    <col min="21" max="21" width="1.7109375" style="96" customWidth="1"/>
    <col min="22" max="22" width="21.28125" style="96" customWidth="1"/>
    <col min="23" max="23" width="3.57421875" style="96" customWidth="1"/>
    <col min="24" max="24" width="1.28515625" style="96" customWidth="1"/>
    <col min="25" max="25" width="3.57421875" style="96" customWidth="1"/>
    <col min="26" max="16384" width="9.140625" style="96" customWidth="1"/>
  </cols>
  <sheetData>
    <row r="1" s="81" customFormat="1" ht="15"/>
    <row r="2" s="81" customFormat="1" ht="15"/>
    <row r="3" s="81" customFormat="1" ht="15"/>
    <row r="4" s="81" customFormat="1" ht="15"/>
    <row r="5" s="81" customFormat="1" ht="15"/>
    <row r="6" s="81" customFormat="1" ht="15"/>
    <row r="7" s="81" customFormat="1" ht="15"/>
    <row r="8" s="81" customFormat="1" ht="15"/>
    <row r="9" ht="24" customHeight="1" thickBot="1"/>
    <row r="10" spans="19:25" ht="24" customHeight="1" thickBot="1">
      <c r="S10" s="77" t="s">
        <v>6</v>
      </c>
      <c r="T10" s="183" t="str">
        <f>B12</f>
        <v>Koudela Vladimír</v>
      </c>
      <c r="U10" s="183" t="s">
        <v>19</v>
      </c>
      <c r="V10" s="183" t="str">
        <f>B13</f>
        <v>Matula Martin</v>
      </c>
      <c r="W10" s="280">
        <v>3</v>
      </c>
      <c r="X10" s="292" t="s">
        <v>26</v>
      </c>
      <c r="Y10" s="281">
        <v>1</v>
      </c>
    </row>
    <row r="11" spans="1:25" ht="24" customHeight="1" thickBot="1">
      <c r="A11" s="69"/>
      <c r="B11" s="78"/>
      <c r="C11" s="72">
        <v>1</v>
      </c>
      <c r="D11" s="11"/>
      <c r="E11" s="12">
        <v>2</v>
      </c>
      <c r="F11" s="11"/>
      <c r="G11" s="12">
        <v>3</v>
      </c>
      <c r="H11" s="11"/>
      <c r="I11" s="12">
        <v>4</v>
      </c>
      <c r="J11" s="11"/>
      <c r="K11" s="12">
        <v>5</v>
      </c>
      <c r="L11" s="184"/>
      <c r="M11" s="372" t="s">
        <v>1</v>
      </c>
      <c r="N11" s="373"/>
      <c r="O11" s="373"/>
      <c r="P11" s="191" t="s">
        <v>2</v>
      </c>
      <c r="Q11" s="190" t="s">
        <v>0</v>
      </c>
      <c r="S11" s="10" t="s">
        <v>7</v>
      </c>
      <c r="T11" s="183" t="str">
        <f>B14</f>
        <v>Julínek Tomáš</v>
      </c>
      <c r="U11" s="183" t="s">
        <v>19</v>
      </c>
      <c r="V11" s="183" t="str">
        <f>B15</f>
        <v>Tučník Radim</v>
      </c>
      <c r="W11" s="280">
        <v>3</v>
      </c>
      <c r="X11" s="292" t="s">
        <v>26</v>
      </c>
      <c r="Y11" s="281">
        <v>0</v>
      </c>
    </row>
    <row r="12" spans="1:25" ht="24" customHeight="1" thickBot="1" thickTop="1">
      <c r="A12" s="70">
        <v>1</v>
      </c>
      <c r="B12" s="270" t="s">
        <v>35</v>
      </c>
      <c r="C12" s="73"/>
      <c r="D12" s="13"/>
      <c r="E12" s="14" t="str">
        <f>W10&amp;":"&amp;Y10</f>
        <v>3:1</v>
      </c>
      <c r="F12" s="15">
        <f>VLOOKUP(E12,G28:H37,2,0)</f>
        <v>6</v>
      </c>
      <c r="G12" s="14" t="str">
        <f>W15&amp;":"&amp;Y15</f>
        <v>S:S</v>
      </c>
      <c r="H12" s="15">
        <f>VLOOKUP(G12,G28:H37,2,0)</f>
        <v>-3</v>
      </c>
      <c r="I12" s="14" t="str">
        <f>Y18&amp;":"&amp;W18</f>
        <v>S:S</v>
      </c>
      <c r="J12" s="15">
        <f>VLOOKUP(I12,G28:H37,2,0)</f>
        <v>-3</v>
      </c>
      <c r="K12" s="14" t="str">
        <f>Y12&amp;":"&amp;W12</f>
        <v>3:1</v>
      </c>
      <c r="L12" s="16">
        <f>VLOOKUP(K12,G28:H37,2,0)</f>
        <v>6</v>
      </c>
      <c r="M12" s="324">
        <f>VLOOKUP(E12,$G$28:$I$37,3,0)+VLOOKUP(G12,$G$28:$I$37,3,0)+VLOOKUP(I12,$G$28:$I$37,3,0)+VLOOKUP(K12,$G$28:$I$37,3,0)</f>
        <v>6</v>
      </c>
      <c r="N12" s="185" t="s">
        <v>26</v>
      </c>
      <c r="O12" s="329">
        <f>VLOOKUP(E12,$G$28:$J$37,4,0)+VLOOKUP(G12,$G$28:$J$37,4,0)+VLOOKUP(I12,$G$28:$J$37,4,0)+VLOOKUP(K12,$G$28:$J$37,4,0)</f>
        <v>2</v>
      </c>
      <c r="P12" s="328">
        <f>SUM(L12,J12,H12,F12)</f>
        <v>6</v>
      </c>
      <c r="Q12" s="299" t="s">
        <v>58</v>
      </c>
      <c r="S12" s="10" t="s">
        <v>8</v>
      </c>
      <c r="T12" s="183" t="str">
        <f>B16</f>
        <v>Masař Jakub</v>
      </c>
      <c r="U12" s="183" t="s">
        <v>19</v>
      </c>
      <c r="V12" s="183" t="str">
        <f>B12</f>
        <v>Koudela Vladimír</v>
      </c>
      <c r="W12" s="280">
        <v>1</v>
      </c>
      <c r="X12" s="292" t="s">
        <v>26</v>
      </c>
      <c r="Y12" s="281">
        <v>3</v>
      </c>
    </row>
    <row r="13" spans="1:25" ht="24" customHeight="1" thickBot="1">
      <c r="A13" s="70">
        <v>2</v>
      </c>
      <c r="B13" s="271" t="s">
        <v>36</v>
      </c>
      <c r="C13" s="74" t="str">
        <f>Y10&amp;":"&amp;W10</f>
        <v>1:3</v>
      </c>
      <c r="D13" s="17">
        <f>VLOOKUP(C13,G28:H37,2,0)</f>
        <v>1</v>
      </c>
      <c r="E13" s="18"/>
      <c r="F13" s="19"/>
      <c r="G13" s="20" t="str">
        <f>W13&amp;":"&amp;Y13</f>
        <v>3:0</v>
      </c>
      <c r="H13" s="17">
        <f>VLOOKUP(G13,G28:H37,2,0)</f>
        <v>7</v>
      </c>
      <c r="I13" s="20" t="str">
        <f>W16&amp;":"&amp;Y16</f>
        <v>3:S</v>
      </c>
      <c r="J13" s="17">
        <f>VLOOKUP(I13,G28:H37,2,0)</f>
        <v>4</v>
      </c>
      <c r="K13" s="20" t="str">
        <f>Y19&amp;":"&amp;W19</f>
        <v>3:0</v>
      </c>
      <c r="L13" s="21">
        <f>VLOOKUP(K13,G28:H37,2,0)</f>
        <v>7</v>
      </c>
      <c r="M13" s="186">
        <f>VLOOKUP(C13,$G$28:$I$37,3,0)+VLOOKUP(G13,$G$28:$I$37,3,0)+VLOOKUP(I13,$G$28:$I$37,3,0)+VLOOKUP(K13,$G$28:$I$37,3,0)</f>
        <v>10</v>
      </c>
      <c r="N13" s="187" t="s">
        <v>26</v>
      </c>
      <c r="O13" s="189">
        <f>VLOOKUP(C13,$G$28:$J$37,4,0)+VLOOKUP(G13,$G$28:$J$37,4,0)+VLOOKUP(I13,$G$28:$J$37,4,0)+VLOOKUP(K13,$G$28:$J$37,4,0)</f>
        <v>3</v>
      </c>
      <c r="P13" s="192">
        <f>SUM(L13,J13,H13,D13)</f>
        <v>19</v>
      </c>
      <c r="Q13" s="300" t="s">
        <v>56</v>
      </c>
      <c r="S13" s="10" t="s">
        <v>9</v>
      </c>
      <c r="T13" s="183" t="str">
        <f>B13</f>
        <v>Matula Martin</v>
      </c>
      <c r="U13" s="183" t="s">
        <v>19</v>
      </c>
      <c r="V13" s="183" t="str">
        <f>B14</f>
        <v>Julínek Tomáš</v>
      </c>
      <c r="W13" s="280">
        <v>3</v>
      </c>
      <c r="X13" s="292" t="s">
        <v>26</v>
      </c>
      <c r="Y13" s="281">
        <v>0</v>
      </c>
    </row>
    <row r="14" spans="1:25" ht="24" customHeight="1" thickBot="1">
      <c r="A14" s="70">
        <v>3</v>
      </c>
      <c r="B14" s="271" t="s">
        <v>42</v>
      </c>
      <c r="C14" s="74" t="str">
        <f>Y15&amp;":"&amp;W15</f>
        <v>S:S</v>
      </c>
      <c r="D14" s="17">
        <f>VLOOKUP(C14,G28:H37,2,0)</f>
        <v>-3</v>
      </c>
      <c r="E14" s="20" t="str">
        <f>Y13&amp;":"&amp;W13</f>
        <v>0:3</v>
      </c>
      <c r="F14" s="17">
        <f>VLOOKUP(E14,G28:H37,2,0)</f>
        <v>0</v>
      </c>
      <c r="G14" s="18"/>
      <c r="H14" s="19"/>
      <c r="I14" s="20" t="str">
        <f>W11&amp;":"&amp;Y11</f>
        <v>3:0</v>
      </c>
      <c r="J14" s="17">
        <f>VLOOKUP(I14,G28:H37,2,0)</f>
        <v>7</v>
      </c>
      <c r="K14" s="20" t="str">
        <f>W17&amp;":"&amp;Y17</f>
        <v>1:3</v>
      </c>
      <c r="L14" s="21">
        <f>VLOOKUP(K14,G28:H37,2,0)</f>
        <v>1</v>
      </c>
      <c r="M14" s="186">
        <f>VLOOKUP(C14,$G$28:$I$37,3,0)+VLOOKUP(E14,$G$28:$I$37,3,0)+VLOOKUP(I14,$G$28:$I$37,3,0)+VLOOKUP(K14,$G$28:$I$37,3,0)</f>
        <v>4</v>
      </c>
      <c r="N14" s="187" t="s">
        <v>26</v>
      </c>
      <c r="O14" s="189">
        <f>VLOOKUP(C14,$G$28:$J$37,4,0)+VLOOKUP(E14,$G$28:$J$37,4,0)+VLOOKUP(I14,$G$28:$J$37,4,0)+VLOOKUP(K14,$G$28:$J$37,4,0)</f>
        <v>6</v>
      </c>
      <c r="P14" s="192">
        <f>SUM(L14,J14,F14,D14)</f>
        <v>5</v>
      </c>
      <c r="Q14" s="300" t="s">
        <v>60</v>
      </c>
      <c r="S14" s="10" t="s">
        <v>10</v>
      </c>
      <c r="T14" s="183" t="str">
        <f>B15</f>
        <v>Tučník Radim</v>
      </c>
      <c r="U14" s="183" t="s">
        <v>19</v>
      </c>
      <c r="V14" s="183" t="str">
        <f>B16</f>
        <v>Masař Jakub</v>
      </c>
      <c r="W14" s="280" t="s">
        <v>55</v>
      </c>
      <c r="X14" s="292" t="s">
        <v>26</v>
      </c>
      <c r="Y14" s="281">
        <v>3</v>
      </c>
    </row>
    <row r="15" spans="1:25" ht="24" customHeight="1" thickBot="1">
      <c r="A15" s="70">
        <v>4</v>
      </c>
      <c r="B15" s="271" t="s">
        <v>45</v>
      </c>
      <c r="C15" s="74" t="str">
        <f>W18&amp;":"&amp;Y18</f>
        <v>S:S</v>
      </c>
      <c r="D15" s="17">
        <f>VLOOKUP(C15,G28:H37,2,0)</f>
        <v>-3</v>
      </c>
      <c r="E15" s="20" t="str">
        <f>Y16&amp;":"&amp;W16</f>
        <v>S:3</v>
      </c>
      <c r="F15" s="17">
        <f>VLOOKUP(E15,G28:H37,2,0)</f>
        <v>-3</v>
      </c>
      <c r="G15" s="20" t="str">
        <f>Y11&amp;":"&amp;W11</f>
        <v>0:3</v>
      </c>
      <c r="H15" s="17">
        <f>VLOOKUP(G15,G28:H37,2,0)</f>
        <v>0</v>
      </c>
      <c r="I15" s="18"/>
      <c r="J15" s="19"/>
      <c r="K15" s="20" t="str">
        <f>W14&amp;":"&amp;Y14</f>
        <v>S:3</v>
      </c>
      <c r="L15" s="21">
        <f>VLOOKUP(K15,G28:H37,2,0)</f>
        <v>-3</v>
      </c>
      <c r="M15" s="186">
        <f>VLOOKUP(C15,$G$28:$I$37,3,0)+VLOOKUP(G15,$G$28:$I$37,3,0)+VLOOKUP(E15,$G$28:$I$37,3,0)+VLOOKUP(K15,$G$28:$I$37,3,0)</f>
        <v>0</v>
      </c>
      <c r="N15" s="188" t="s">
        <v>26</v>
      </c>
      <c r="O15" s="189">
        <f>VLOOKUP(C15,$G$28:$J$37,4,0)+VLOOKUP(E15,$G$28:$J$37,4,0)+VLOOKUP(G15,$G$28:$J$37,4,0)+VLOOKUP(K15,$G$28:$J$37,4,0)</f>
        <v>9</v>
      </c>
      <c r="P15" s="192">
        <f>SUM(L15,H15,F15,D15)</f>
        <v>-9</v>
      </c>
      <c r="Q15" s="301" t="s">
        <v>57</v>
      </c>
      <c r="S15" s="10" t="s">
        <v>3</v>
      </c>
      <c r="T15" s="183" t="str">
        <f>B12</f>
        <v>Koudela Vladimír</v>
      </c>
      <c r="U15" s="183" t="s">
        <v>19</v>
      </c>
      <c r="V15" s="183" t="str">
        <f>B14</f>
        <v>Julínek Tomáš</v>
      </c>
      <c r="W15" s="280" t="s">
        <v>55</v>
      </c>
      <c r="X15" s="292" t="s">
        <v>26</v>
      </c>
      <c r="Y15" s="281" t="s">
        <v>55</v>
      </c>
    </row>
    <row r="16" spans="1:25" ht="24" customHeight="1" thickBot="1">
      <c r="A16" s="71">
        <v>5</v>
      </c>
      <c r="B16" s="272" t="s">
        <v>44</v>
      </c>
      <c r="C16" s="75" t="str">
        <f>W12&amp;":"&amp;Y12</f>
        <v>1:3</v>
      </c>
      <c r="D16" s="22">
        <f>VLOOKUP(C16,G28:H37,2,0)</f>
        <v>1</v>
      </c>
      <c r="E16" s="23" t="str">
        <f>W19&amp;":"&amp;Y19</f>
        <v>0:3</v>
      </c>
      <c r="F16" s="22">
        <f>VLOOKUP(E16,G28:H37,2,0)</f>
        <v>0</v>
      </c>
      <c r="G16" s="23" t="str">
        <f>Y17&amp;":"&amp;W17</f>
        <v>3:1</v>
      </c>
      <c r="H16" s="22">
        <f>VLOOKUP(G16,G28:H37,2,0)</f>
        <v>6</v>
      </c>
      <c r="I16" s="23" t="str">
        <f>Y14&amp;":"&amp;W14</f>
        <v>3:S</v>
      </c>
      <c r="J16" s="22">
        <f>VLOOKUP(I16,G28:H37,2,0)</f>
        <v>4</v>
      </c>
      <c r="K16" s="76"/>
      <c r="L16" s="24"/>
      <c r="M16" s="325">
        <f>VLOOKUP(C16,$G$28:$I$37,3,0)+VLOOKUP(G16,$G$28:$I$37,3,0)+VLOOKUP(I16,$G$28:$I$37,3,0)+VLOOKUP(E16,$G$28:$I$37,3,0)</f>
        <v>7</v>
      </c>
      <c r="N16" s="326" t="s">
        <v>26</v>
      </c>
      <c r="O16" s="327">
        <f>VLOOKUP(C16,$G$28:$J$37,4,0)+VLOOKUP(E16,$G$28:$J$37,4,0)+VLOOKUP(I16,$G$28:$J$37,4,0)+VLOOKUP(G16,$G$28:$J$37,4,0)</f>
        <v>7</v>
      </c>
      <c r="P16" s="193">
        <f>SUM(J16,H16,F16,D16)</f>
        <v>11</v>
      </c>
      <c r="Q16" s="302" t="s">
        <v>59</v>
      </c>
      <c r="S16" s="10" t="s">
        <v>5</v>
      </c>
      <c r="T16" s="183" t="str">
        <f>B13</f>
        <v>Matula Martin</v>
      </c>
      <c r="U16" s="183" t="s">
        <v>19</v>
      </c>
      <c r="V16" s="183" t="str">
        <f>B15</f>
        <v>Tučník Radim</v>
      </c>
      <c r="W16" s="280">
        <v>3</v>
      </c>
      <c r="X16" s="292" t="s">
        <v>26</v>
      </c>
      <c r="Y16" s="281" t="s">
        <v>55</v>
      </c>
    </row>
    <row r="17" spans="19:25" ht="24" customHeight="1" thickBot="1">
      <c r="S17" s="10" t="s">
        <v>11</v>
      </c>
      <c r="T17" s="183" t="str">
        <f>B14</f>
        <v>Julínek Tomáš</v>
      </c>
      <c r="U17" s="183" t="s">
        <v>19</v>
      </c>
      <c r="V17" s="183" t="str">
        <f>B16</f>
        <v>Masař Jakub</v>
      </c>
      <c r="W17" s="280">
        <v>1</v>
      </c>
      <c r="X17" s="292" t="s">
        <v>26</v>
      </c>
      <c r="Y17" s="281">
        <v>3</v>
      </c>
    </row>
    <row r="18" spans="3:25" ht="24" customHeight="1" thickBot="1">
      <c r="C18" s="109" t="s">
        <v>13</v>
      </c>
      <c r="D18" s="110" t="s">
        <v>14</v>
      </c>
      <c r="E18" s="128"/>
      <c r="F18" s="111" t="s">
        <v>15</v>
      </c>
      <c r="G18" s="112" t="s">
        <v>16</v>
      </c>
      <c r="H18" s="113"/>
      <c r="I18" s="340" t="s">
        <v>17</v>
      </c>
      <c r="J18" s="112" t="s">
        <v>18</v>
      </c>
      <c r="K18" s="112"/>
      <c r="L18" s="223"/>
      <c r="S18" s="10" t="s">
        <v>4</v>
      </c>
      <c r="T18" s="183" t="str">
        <f>B15</f>
        <v>Tučník Radim</v>
      </c>
      <c r="U18" s="183" t="s">
        <v>19</v>
      </c>
      <c r="V18" s="183" t="str">
        <f>B12</f>
        <v>Koudela Vladimír</v>
      </c>
      <c r="W18" s="280" t="s">
        <v>55</v>
      </c>
      <c r="X18" s="292" t="s">
        <v>26</v>
      </c>
      <c r="Y18" s="281" t="s">
        <v>55</v>
      </c>
    </row>
    <row r="19" spans="19:25" ht="24" customHeight="1" thickBot="1">
      <c r="S19" s="10" t="s">
        <v>12</v>
      </c>
      <c r="T19" s="183" t="str">
        <f>B16</f>
        <v>Masař Jakub</v>
      </c>
      <c r="U19" s="183" t="s">
        <v>19</v>
      </c>
      <c r="V19" s="183" t="str">
        <f>B13</f>
        <v>Matula Martin</v>
      </c>
      <c r="W19" s="280">
        <v>0</v>
      </c>
      <c r="X19" s="292" t="s">
        <v>26</v>
      </c>
      <c r="Y19" s="281">
        <v>3</v>
      </c>
    </row>
    <row r="20" ht="15"/>
    <row r="21" ht="15"/>
    <row r="22" ht="15"/>
    <row r="23" ht="15"/>
    <row r="28" spans="7:10" ht="15" hidden="1">
      <c r="G28" s="96" t="s">
        <v>21</v>
      </c>
      <c r="H28" s="96">
        <v>7</v>
      </c>
      <c r="I28" s="96">
        <v>3</v>
      </c>
      <c r="J28" s="96">
        <v>0</v>
      </c>
    </row>
    <row r="29" spans="7:10" ht="15" hidden="1">
      <c r="G29" s="96" t="s">
        <v>23</v>
      </c>
      <c r="H29" s="96">
        <v>6</v>
      </c>
      <c r="I29" s="96">
        <v>3</v>
      </c>
      <c r="J29" s="96">
        <v>1</v>
      </c>
    </row>
    <row r="30" spans="7:10" ht="15" hidden="1">
      <c r="G30" s="96" t="s">
        <v>25</v>
      </c>
      <c r="H30" s="96">
        <v>5</v>
      </c>
      <c r="I30" s="96">
        <v>3</v>
      </c>
      <c r="J30" s="96">
        <v>2</v>
      </c>
    </row>
    <row r="31" spans="7:10" ht="15" hidden="1">
      <c r="G31" s="96" t="s">
        <v>27</v>
      </c>
      <c r="H31" s="96">
        <v>4</v>
      </c>
      <c r="I31" s="96">
        <v>3</v>
      </c>
      <c r="J31" s="96">
        <v>0</v>
      </c>
    </row>
    <row r="32" spans="7:10" ht="15" hidden="1">
      <c r="G32" s="96" t="s">
        <v>22</v>
      </c>
      <c r="H32" s="96">
        <v>2</v>
      </c>
      <c r="I32" s="96">
        <v>2</v>
      </c>
      <c r="J32" s="96">
        <v>3</v>
      </c>
    </row>
    <row r="33" spans="7:10" ht="15" hidden="1">
      <c r="G33" s="96" t="s">
        <v>24</v>
      </c>
      <c r="H33" s="96">
        <v>1</v>
      </c>
      <c r="I33" s="96">
        <v>1</v>
      </c>
      <c r="J33" s="96">
        <v>3</v>
      </c>
    </row>
    <row r="34" spans="7:10" ht="15" hidden="1">
      <c r="G34" s="96" t="s">
        <v>20</v>
      </c>
      <c r="H34" s="96">
        <v>0</v>
      </c>
      <c r="I34" s="96">
        <v>0</v>
      </c>
      <c r="J34" s="96">
        <v>3</v>
      </c>
    </row>
    <row r="35" spans="7:10" ht="15" hidden="1">
      <c r="G35" s="96" t="s">
        <v>28</v>
      </c>
      <c r="H35" s="96">
        <v>-3</v>
      </c>
      <c r="I35" s="96">
        <v>0</v>
      </c>
      <c r="J35" s="96">
        <v>3</v>
      </c>
    </row>
    <row r="36" spans="7:10" ht="15" hidden="1">
      <c r="G36" s="96" t="s">
        <v>29</v>
      </c>
      <c r="H36" s="96">
        <v>-3</v>
      </c>
      <c r="I36" s="96">
        <v>0</v>
      </c>
      <c r="J36" s="96">
        <v>0</v>
      </c>
    </row>
    <row r="37" spans="7:8" ht="15" hidden="1">
      <c r="G37" s="96" t="s">
        <v>26</v>
      </c>
      <c r="H37" s="96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="90" zoomScaleNormal="90" zoomScalePageLayoutView="0" workbookViewId="0" topLeftCell="A1">
      <selection activeCell="B23" sqref="B23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4.00390625" style="1" customWidth="1"/>
    <col min="5" max="5" width="7.7109375" style="1" customWidth="1"/>
    <col min="6" max="6" width="4.00390625" style="1" customWidth="1"/>
    <col min="7" max="7" width="7.7109375" style="1" customWidth="1"/>
    <col min="8" max="8" width="4.00390625" style="1" customWidth="1"/>
    <col min="9" max="9" width="7.7109375" style="1" customWidth="1"/>
    <col min="10" max="10" width="4.00390625" style="1" customWidth="1"/>
    <col min="11" max="11" width="7.7109375" style="1" customWidth="1"/>
    <col min="12" max="12" width="4.0039062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81" customFormat="1" ht="15"/>
    <row r="2" s="81" customFormat="1" ht="15"/>
    <row r="3" s="81" customFormat="1" ht="15"/>
    <row r="4" s="81" customFormat="1" ht="15"/>
    <row r="5" s="81" customFormat="1" ht="15"/>
    <row r="6" s="81" customFormat="1" ht="15"/>
    <row r="7" s="81" customFormat="1" ht="15"/>
    <row r="8" s="81" customFormat="1" ht="15"/>
    <row r="9" ht="24" customHeight="1" thickBot="1"/>
    <row r="10" spans="19:25" ht="24" customHeight="1" thickBot="1">
      <c r="S10" s="220" t="s">
        <v>6</v>
      </c>
      <c r="T10" s="221" t="str">
        <f>B12</f>
        <v>Štefaník Lukáš</v>
      </c>
      <c r="U10" s="219" t="s">
        <v>19</v>
      </c>
      <c r="V10" s="222" t="str">
        <f>B13</f>
        <v>Konečný Dan</v>
      </c>
      <c r="W10" s="286">
        <v>3</v>
      </c>
      <c r="X10" s="293" t="s">
        <v>26</v>
      </c>
      <c r="Y10" s="287" t="s">
        <v>55</v>
      </c>
    </row>
    <row r="11" spans="1:25" ht="24" customHeight="1" thickBot="1">
      <c r="A11" s="25"/>
      <c r="B11" s="26"/>
      <c r="C11" s="27">
        <v>1</v>
      </c>
      <c r="D11" s="28"/>
      <c r="E11" s="29">
        <v>2</v>
      </c>
      <c r="F11" s="28"/>
      <c r="G11" s="29">
        <v>3</v>
      </c>
      <c r="H11" s="28"/>
      <c r="I11" s="29">
        <v>4</v>
      </c>
      <c r="J11" s="27"/>
      <c r="K11" s="29">
        <v>5</v>
      </c>
      <c r="L11" s="30"/>
      <c r="M11" s="374" t="s">
        <v>1</v>
      </c>
      <c r="N11" s="375"/>
      <c r="O11" s="375"/>
      <c r="P11" s="207" t="s">
        <v>2</v>
      </c>
      <c r="Q11" s="208" t="s">
        <v>0</v>
      </c>
      <c r="S11" s="48" t="s">
        <v>7</v>
      </c>
      <c r="T11" s="221" t="str">
        <f>B14</f>
        <v>Staník Lubomír</v>
      </c>
      <c r="U11" s="219" t="s">
        <v>19</v>
      </c>
      <c r="V11" s="222" t="str">
        <f>B15</f>
        <v>Skoupý Libor</v>
      </c>
      <c r="W11" s="286">
        <v>3</v>
      </c>
      <c r="X11" s="293" t="s">
        <v>26</v>
      </c>
      <c r="Y11" s="287">
        <v>0</v>
      </c>
    </row>
    <row r="12" spans="1:25" ht="24" customHeight="1" thickBot="1" thickTop="1">
      <c r="A12" s="65">
        <v>1</v>
      </c>
      <c r="B12" s="273" t="s">
        <v>40</v>
      </c>
      <c r="C12" s="31"/>
      <c r="D12" s="32"/>
      <c r="E12" s="33" t="str">
        <f>W10&amp;":"&amp;Y10</f>
        <v>3:S</v>
      </c>
      <c r="F12" s="34">
        <f>VLOOKUP(E12,G28:H37,2,0)</f>
        <v>4</v>
      </c>
      <c r="G12" s="33" t="str">
        <f>W15&amp;":"&amp;Y15</f>
        <v>3:1</v>
      </c>
      <c r="H12" s="34">
        <f>VLOOKUP(G12,G28:H37,2,0)</f>
        <v>6</v>
      </c>
      <c r="I12" s="33" t="str">
        <f>Y18&amp;":"&amp;W18</f>
        <v>3:1</v>
      </c>
      <c r="J12" s="35">
        <f>VLOOKUP(I12,G28:H37,2,0)</f>
        <v>6</v>
      </c>
      <c r="K12" s="33" t="str">
        <f>Y12&amp;":"&amp;W12</f>
        <v>3:0</v>
      </c>
      <c r="L12" s="36">
        <f>VLOOKUP(K12,G28:H37,2,0)</f>
        <v>7</v>
      </c>
      <c r="M12" s="209">
        <f>VLOOKUP(E12,$G$28:$I$37,3,0)+VLOOKUP(G12,$G$28:$I$37,3,0)+VLOOKUP(I12,$G$28:$I$37,3,0)+VLOOKUP(K12,$G$28:$I$37,3,0)</f>
        <v>12</v>
      </c>
      <c r="N12" s="210" t="s">
        <v>26</v>
      </c>
      <c r="O12" s="330">
        <f>VLOOKUP(E12,$G$28:$J$37,4,0)+VLOOKUP(G12,$G$28:$J$37,4,0)+VLOOKUP(I12,$G$28:$J$37,4,0)+VLOOKUP(K12,$G$28:$J$37,4,0)</f>
        <v>2</v>
      </c>
      <c r="P12" s="211">
        <f>SUM(L12,J12,H12,F12)</f>
        <v>23</v>
      </c>
      <c r="Q12" s="307" t="s">
        <v>56</v>
      </c>
      <c r="S12" s="48" t="s">
        <v>8</v>
      </c>
      <c r="T12" s="221" t="str">
        <f>B16</f>
        <v>Krajíček Aleš</v>
      </c>
      <c r="U12" s="219" t="s">
        <v>19</v>
      </c>
      <c r="V12" s="222" t="str">
        <f>B12</f>
        <v>Štefaník Lukáš</v>
      </c>
      <c r="W12" s="286">
        <v>0</v>
      </c>
      <c r="X12" s="293" t="s">
        <v>26</v>
      </c>
      <c r="Y12" s="287">
        <v>3</v>
      </c>
    </row>
    <row r="13" spans="1:25" ht="24" customHeight="1" thickBot="1">
      <c r="A13" s="66">
        <v>2</v>
      </c>
      <c r="B13" s="274" t="s">
        <v>38</v>
      </c>
      <c r="C13" s="37" t="str">
        <f>Y10&amp;":"&amp;W10</f>
        <v>S:3</v>
      </c>
      <c r="D13" s="38">
        <f>VLOOKUP(C13,G28:H37,2,0)</f>
        <v>-3</v>
      </c>
      <c r="E13" s="39"/>
      <c r="F13" s="40"/>
      <c r="G13" s="41" t="str">
        <f>W13&amp;":"&amp;Y13</f>
        <v>3:0</v>
      </c>
      <c r="H13" s="38">
        <f>VLOOKUP(G13,G28:H37,2,0)</f>
        <v>7</v>
      </c>
      <c r="I13" s="41" t="str">
        <f>W16&amp;":"&amp;Y16</f>
        <v>S:3</v>
      </c>
      <c r="J13" s="37">
        <f>VLOOKUP(I13,G28:H37,2,0)</f>
        <v>-3</v>
      </c>
      <c r="K13" s="41" t="str">
        <f>Y19&amp;":"&amp;W19</f>
        <v>3:2</v>
      </c>
      <c r="L13" s="42">
        <f>VLOOKUP(K13,G28:H37,2,0)</f>
        <v>5</v>
      </c>
      <c r="M13" s="212">
        <f>VLOOKUP(C13,$G$28:$I$37,3,0)+VLOOKUP(G13,$G$28:$I$37,3,0)+VLOOKUP(I13,$G$28:$I$37,3,0)+VLOOKUP(K13,$G$28:$I$37,3,0)</f>
        <v>6</v>
      </c>
      <c r="N13" s="213" t="s">
        <v>26</v>
      </c>
      <c r="O13" s="331">
        <f>VLOOKUP(C13,$G$28:$J$37,4,0)+VLOOKUP(G13,$G$28:$J$37,4,0)+VLOOKUP(I13,$G$28:$J$37,4,0)+VLOOKUP(K13,$G$28:$J$37,4,0)</f>
        <v>8</v>
      </c>
      <c r="P13" s="214">
        <f>SUM(L13,J13,H13,D13)</f>
        <v>6</v>
      </c>
      <c r="Q13" s="308" t="s">
        <v>60</v>
      </c>
      <c r="S13" s="48" t="s">
        <v>9</v>
      </c>
      <c r="T13" s="221" t="str">
        <f>B13</f>
        <v>Konečný Dan</v>
      </c>
      <c r="U13" s="219" t="s">
        <v>19</v>
      </c>
      <c r="V13" s="222" t="str">
        <f>B14</f>
        <v>Staník Lubomír</v>
      </c>
      <c r="W13" s="286">
        <v>3</v>
      </c>
      <c r="X13" s="293" t="s">
        <v>26</v>
      </c>
      <c r="Y13" s="287">
        <v>0</v>
      </c>
    </row>
    <row r="14" spans="1:25" ht="24" customHeight="1" thickBot="1">
      <c r="A14" s="66">
        <v>3</v>
      </c>
      <c r="B14" s="275" t="s">
        <v>43</v>
      </c>
      <c r="C14" s="37" t="str">
        <f>Y15&amp;":"&amp;W15</f>
        <v>1:3</v>
      </c>
      <c r="D14" s="38">
        <f>VLOOKUP(C14,G28:H37,2,0)</f>
        <v>1</v>
      </c>
      <c r="E14" s="41" t="str">
        <f>Y13&amp;":"&amp;W13</f>
        <v>0:3</v>
      </c>
      <c r="F14" s="38">
        <f>VLOOKUP(E14,G28:H37,2,0)</f>
        <v>0</v>
      </c>
      <c r="G14" s="39"/>
      <c r="H14" s="40"/>
      <c r="I14" s="41" t="str">
        <f>W11&amp;":"&amp;Y11</f>
        <v>3:0</v>
      </c>
      <c r="J14" s="37">
        <f>VLOOKUP(I14,G28:H37,2,0)</f>
        <v>7</v>
      </c>
      <c r="K14" s="41" t="str">
        <f>W17&amp;":"&amp;Y17</f>
        <v>3:0</v>
      </c>
      <c r="L14" s="42">
        <f>VLOOKUP(K14,G28:H37,2,0)</f>
        <v>7</v>
      </c>
      <c r="M14" s="212">
        <f>VLOOKUP(C14,$G$28:$I$37,3,0)+VLOOKUP(E14,$G$28:$I$37,3,0)+VLOOKUP(I14,$G$28:$I$37,3,0)+VLOOKUP(K14,$G$28:$I$37,3,0)</f>
        <v>7</v>
      </c>
      <c r="N14" s="213" t="s">
        <v>26</v>
      </c>
      <c r="O14" s="331">
        <f>VLOOKUP(C14,$G$28:$J$37,4,0)+VLOOKUP(E14,$G$28:$J$37,4,0)+VLOOKUP(I14,$G$28:$J$37,4,0)+VLOOKUP(K14,$G$28:$J$37,4,0)</f>
        <v>6</v>
      </c>
      <c r="P14" s="214">
        <f>SUM(L14,J14,F14,D14)</f>
        <v>15</v>
      </c>
      <c r="Q14" s="308" t="s">
        <v>59</v>
      </c>
      <c r="S14" s="48" t="s">
        <v>10</v>
      </c>
      <c r="T14" s="221" t="str">
        <f>B15</f>
        <v>Skoupý Libor</v>
      </c>
      <c r="U14" s="219" t="s">
        <v>19</v>
      </c>
      <c r="V14" s="222" t="str">
        <f>B16</f>
        <v>Krajíček Aleš</v>
      </c>
      <c r="W14" s="286">
        <v>3</v>
      </c>
      <c r="X14" s="293" t="s">
        <v>26</v>
      </c>
      <c r="Y14" s="287">
        <v>0</v>
      </c>
    </row>
    <row r="15" spans="1:25" ht="24" customHeight="1" thickBot="1">
      <c r="A15" s="66">
        <v>4</v>
      </c>
      <c r="B15" s="273" t="s">
        <v>46</v>
      </c>
      <c r="C15" s="37" t="str">
        <f>W18&amp;":"&amp;Y18</f>
        <v>1:3</v>
      </c>
      <c r="D15" s="38">
        <f>VLOOKUP(C15,G28:H37,2,0)</f>
        <v>1</v>
      </c>
      <c r="E15" s="41" t="str">
        <f>Y16&amp;":"&amp;W16</f>
        <v>3:S</v>
      </c>
      <c r="F15" s="38">
        <f>VLOOKUP(E15,G28:H37,2,0)</f>
        <v>4</v>
      </c>
      <c r="G15" s="41" t="str">
        <f>Y11&amp;":"&amp;W11</f>
        <v>0:3</v>
      </c>
      <c r="H15" s="38">
        <f>VLOOKUP(G15,G28:H37,2,0)</f>
        <v>0</v>
      </c>
      <c r="I15" s="39"/>
      <c r="J15" s="43"/>
      <c r="K15" s="4" t="str">
        <f>W14&amp;":"&amp;Y14</f>
        <v>3:0</v>
      </c>
      <c r="L15" s="42">
        <f>VLOOKUP(K15,G28:H37,2,0)</f>
        <v>7</v>
      </c>
      <c r="M15" s="212">
        <f>VLOOKUP(C15,$G$28:$I$37,3,0)+VLOOKUP(G15,$G$28:$I$37,3,0)+VLOOKUP(E15,$G$28:$I$37,3,0)+VLOOKUP(K15,$G$28:$I$37,3,0)</f>
        <v>7</v>
      </c>
      <c r="N15" s="215" t="s">
        <v>26</v>
      </c>
      <c r="O15" s="331">
        <f>VLOOKUP(C15,$G$28:$J$37,4,0)+VLOOKUP(E15,$G$28:$J$37,4,0)+VLOOKUP(G15,$G$28:$J$37,4,0)+VLOOKUP(K15,$G$28:$J$37,4,0)</f>
        <v>6</v>
      </c>
      <c r="P15" s="214">
        <f>SUM(L15,H15,F15,D15)</f>
        <v>12</v>
      </c>
      <c r="Q15" s="309" t="s">
        <v>58</v>
      </c>
      <c r="S15" s="48" t="s">
        <v>3</v>
      </c>
      <c r="T15" s="221" t="str">
        <f>B12</f>
        <v>Štefaník Lukáš</v>
      </c>
      <c r="U15" s="219" t="s">
        <v>19</v>
      </c>
      <c r="V15" s="222" t="str">
        <f>B14</f>
        <v>Staník Lubomír</v>
      </c>
      <c r="W15" s="286">
        <v>3</v>
      </c>
      <c r="X15" s="293" t="s">
        <v>26</v>
      </c>
      <c r="Y15" s="287">
        <v>1</v>
      </c>
    </row>
    <row r="16" spans="1:25" ht="24" customHeight="1" thickBot="1">
      <c r="A16" s="67">
        <v>5</v>
      </c>
      <c r="B16" s="276" t="s">
        <v>48</v>
      </c>
      <c r="C16" s="44" t="str">
        <f>W12&amp;":"&amp;Y12</f>
        <v>0:3</v>
      </c>
      <c r="D16" s="45">
        <f>VLOOKUP(C16,G28:H37,2,0)</f>
        <v>0</v>
      </c>
      <c r="E16" s="46" t="str">
        <f>W19&amp;":"&amp;Y19</f>
        <v>2:3</v>
      </c>
      <c r="F16" s="45">
        <f>VLOOKUP(E16,G28:H37,2,0)</f>
        <v>2</v>
      </c>
      <c r="G16" s="46" t="str">
        <f>Y17&amp;":"&amp;W17</f>
        <v>0:3</v>
      </c>
      <c r="H16" s="45">
        <f>VLOOKUP(G16,G28:H37,2,0)</f>
        <v>0</v>
      </c>
      <c r="I16" s="46" t="str">
        <f>Y14&amp;":"&amp;W14</f>
        <v>0:3</v>
      </c>
      <c r="J16" s="44">
        <f>VLOOKUP(I16,G28:H37,2,0)</f>
        <v>0</v>
      </c>
      <c r="K16" s="39"/>
      <c r="L16" s="47"/>
      <c r="M16" s="216">
        <f>VLOOKUP(C16,$G$28:$I$37,3,0)+VLOOKUP(G16,$G$28:$I$37,3,0)+VLOOKUP(I16,$G$28:$I$37,3,0)+VLOOKUP(E16,$G$28:$I$37,3,0)</f>
        <v>2</v>
      </c>
      <c r="N16" s="217" t="s">
        <v>26</v>
      </c>
      <c r="O16" s="332">
        <f>VLOOKUP(C16,$G$28:$J$37,4,0)+VLOOKUP(E16,$G$28:$J$37,4,0)+VLOOKUP(I16,$G$28:$J$37,4,0)+VLOOKUP(G16,$G$28:$J$37,4,0)</f>
        <v>12</v>
      </c>
      <c r="P16" s="218">
        <f>SUM(J16,H16,F16,D16)</f>
        <v>2</v>
      </c>
      <c r="Q16" s="310" t="s">
        <v>57</v>
      </c>
      <c r="S16" s="48" t="s">
        <v>5</v>
      </c>
      <c r="T16" s="221" t="str">
        <f>B13</f>
        <v>Konečný Dan</v>
      </c>
      <c r="U16" s="219" t="s">
        <v>19</v>
      </c>
      <c r="V16" s="222" t="str">
        <f>B15</f>
        <v>Skoupý Libor</v>
      </c>
      <c r="W16" s="286" t="s">
        <v>55</v>
      </c>
      <c r="X16" s="293" t="s">
        <v>26</v>
      </c>
      <c r="Y16" s="287">
        <v>3</v>
      </c>
    </row>
    <row r="17" spans="19:25" ht="24" customHeight="1" thickBot="1">
      <c r="S17" s="48" t="s">
        <v>11</v>
      </c>
      <c r="T17" s="221" t="str">
        <f>B14</f>
        <v>Staník Lubomír</v>
      </c>
      <c r="U17" s="219" t="s">
        <v>19</v>
      </c>
      <c r="V17" s="222" t="str">
        <f>B16</f>
        <v>Krajíček Aleš</v>
      </c>
      <c r="W17" s="286">
        <v>3</v>
      </c>
      <c r="X17" s="293" t="s">
        <v>26</v>
      </c>
      <c r="Y17" s="287">
        <v>0</v>
      </c>
    </row>
    <row r="18" spans="3:25" ht="24" customHeight="1" thickBot="1">
      <c r="C18" s="114" t="s">
        <v>13</v>
      </c>
      <c r="D18" s="115" t="s">
        <v>14</v>
      </c>
      <c r="E18" s="127"/>
      <c r="F18" s="116" t="s">
        <v>15</v>
      </c>
      <c r="G18" s="117" t="s">
        <v>16</v>
      </c>
      <c r="H18" s="118"/>
      <c r="I18" s="127" t="s">
        <v>17</v>
      </c>
      <c r="J18" s="117" t="s">
        <v>18</v>
      </c>
      <c r="K18" s="117"/>
      <c r="L18" s="224"/>
      <c r="S18" s="48" t="s">
        <v>4</v>
      </c>
      <c r="T18" s="221" t="str">
        <f>B15</f>
        <v>Skoupý Libor</v>
      </c>
      <c r="U18" s="219" t="s">
        <v>19</v>
      </c>
      <c r="V18" s="222" t="str">
        <f>B12</f>
        <v>Štefaník Lukáš</v>
      </c>
      <c r="W18" s="286">
        <v>1</v>
      </c>
      <c r="X18" s="293" t="s">
        <v>26</v>
      </c>
      <c r="Y18" s="287">
        <v>3</v>
      </c>
    </row>
    <row r="19" spans="19:25" ht="24" customHeight="1" thickBot="1">
      <c r="S19" s="48" t="s">
        <v>12</v>
      </c>
      <c r="T19" s="221" t="str">
        <f>B16</f>
        <v>Krajíček Aleš</v>
      </c>
      <c r="U19" s="219" t="s">
        <v>19</v>
      </c>
      <c r="V19" s="222" t="str">
        <f>B13</f>
        <v>Konečný Dan</v>
      </c>
      <c r="W19" s="286">
        <v>2</v>
      </c>
      <c r="X19" s="293" t="s">
        <v>26</v>
      </c>
      <c r="Y19" s="287">
        <v>3</v>
      </c>
    </row>
    <row r="20" ht="15"/>
    <row r="21" ht="15"/>
    <row r="22" ht="15"/>
    <row r="23" ht="15"/>
    <row r="28" spans="7:10" ht="15" hidden="1">
      <c r="G28" s="1" t="s">
        <v>21</v>
      </c>
      <c r="H28" s="1">
        <v>7</v>
      </c>
      <c r="I28" s="1">
        <v>3</v>
      </c>
      <c r="J28" s="1">
        <v>0</v>
      </c>
    </row>
    <row r="29" spans="7:10" ht="15" hidden="1">
      <c r="G29" s="1" t="s">
        <v>23</v>
      </c>
      <c r="H29" s="1">
        <v>6</v>
      </c>
      <c r="I29" s="1">
        <v>3</v>
      </c>
      <c r="J29" s="1">
        <v>1</v>
      </c>
    </row>
    <row r="30" spans="7:10" ht="15" hidden="1">
      <c r="G30" s="1" t="s">
        <v>25</v>
      </c>
      <c r="H30" s="1">
        <v>5</v>
      </c>
      <c r="I30" s="1">
        <v>3</v>
      </c>
      <c r="J30" s="1">
        <v>2</v>
      </c>
    </row>
    <row r="31" spans="7:10" ht="15" hidden="1">
      <c r="G31" s="1" t="s">
        <v>27</v>
      </c>
      <c r="H31" s="1">
        <v>4</v>
      </c>
      <c r="I31" s="1">
        <v>3</v>
      </c>
      <c r="J31" s="1">
        <v>0</v>
      </c>
    </row>
    <row r="32" spans="7:10" ht="15" hidden="1">
      <c r="G32" s="1" t="s">
        <v>22</v>
      </c>
      <c r="H32" s="1">
        <v>2</v>
      </c>
      <c r="I32" s="1">
        <v>2</v>
      </c>
      <c r="J32" s="1">
        <v>3</v>
      </c>
    </row>
    <row r="33" spans="7:10" ht="15" hidden="1">
      <c r="G33" s="1" t="s">
        <v>24</v>
      </c>
      <c r="H33" s="1">
        <v>1</v>
      </c>
      <c r="I33" s="1">
        <v>1</v>
      </c>
      <c r="J33" s="1">
        <v>3</v>
      </c>
    </row>
    <row r="34" spans="7:10" ht="15" hidden="1">
      <c r="G34" s="1" t="s">
        <v>20</v>
      </c>
      <c r="H34" s="1">
        <v>0</v>
      </c>
      <c r="I34" s="1">
        <v>0</v>
      </c>
      <c r="J34" s="1">
        <v>3</v>
      </c>
    </row>
    <row r="35" spans="7:10" ht="15" hidden="1">
      <c r="G35" s="1" t="s">
        <v>28</v>
      </c>
      <c r="H35" s="1">
        <v>-3</v>
      </c>
      <c r="I35" s="1">
        <v>0</v>
      </c>
      <c r="J35" s="1">
        <v>3</v>
      </c>
    </row>
    <row r="36" spans="7:10" ht="15" hidden="1">
      <c r="G36" s="1" t="s">
        <v>29</v>
      </c>
      <c r="H36" s="1">
        <v>-3</v>
      </c>
      <c r="I36" s="1">
        <v>0</v>
      </c>
      <c r="J36" s="1">
        <v>0</v>
      </c>
    </row>
    <row r="37" spans="7:8" ht="15" hidden="1">
      <c r="G37" s="1" t="s">
        <v>26</v>
      </c>
      <c r="H37" s="1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0:AB37"/>
  <sheetViews>
    <sheetView tabSelected="1" zoomScale="90" zoomScaleNormal="90" zoomScalePageLayoutView="0" workbookViewId="0" topLeftCell="A1">
      <selection activeCell="B23" sqref="B23"/>
    </sheetView>
  </sheetViews>
  <sheetFormatPr defaultColWidth="9.140625" defaultRowHeight="15"/>
  <cols>
    <col min="1" max="1" width="4.421875" style="97" customWidth="1"/>
    <col min="2" max="2" width="27.8515625" style="97" customWidth="1"/>
    <col min="3" max="3" width="7.7109375" style="97" customWidth="1"/>
    <col min="4" max="4" width="4.00390625" style="97" customWidth="1"/>
    <col min="5" max="5" width="7.7109375" style="97" customWidth="1"/>
    <col min="6" max="6" width="4.00390625" style="97" customWidth="1"/>
    <col min="7" max="7" width="7.7109375" style="97" customWidth="1"/>
    <col min="8" max="8" width="4.00390625" style="97" customWidth="1"/>
    <col min="9" max="9" width="7.7109375" style="97" customWidth="1"/>
    <col min="10" max="10" width="4.00390625" style="97" customWidth="1"/>
    <col min="11" max="11" width="7.7109375" style="97" customWidth="1"/>
    <col min="12" max="12" width="4.00390625" style="97" customWidth="1"/>
    <col min="13" max="13" width="5.00390625" style="97" customWidth="1"/>
    <col min="14" max="14" width="1.28515625" style="97" customWidth="1"/>
    <col min="15" max="15" width="4.8515625" style="97" customWidth="1"/>
    <col min="16" max="17" width="9.7109375" style="97" customWidth="1"/>
    <col min="18" max="18" width="1.57421875" style="97" customWidth="1"/>
    <col min="19" max="19" width="5.140625" style="97" customWidth="1"/>
    <col min="20" max="20" width="21.28125" style="97" customWidth="1"/>
    <col min="21" max="21" width="1.7109375" style="97" customWidth="1"/>
    <col min="22" max="22" width="21.28125" style="97" customWidth="1"/>
    <col min="23" max="23" width="3.57421875" style="97" customWidth="1"/>
    <col min="24" max="24" width="1.28515625" style="97" customWidth="1"/>
    <col min="25" max="25" width="3.57421875" style="97" customWidth="1"/>
    <col min="26" max="16384" width="9.140625" style="97" customWidth="1"/>
  </cols>
  <sheetData>
    <row r="1" s="81" customFormat="1" ht="15"/>
    <row r="2" s="81" customFormat="1" ht="15"/>
    <row r="3" s="81" customFormat="1" ht="15"/>
    <row r="4" s="81" customFormat="1" ht="15"/>
    <row r="5" s="81" customFormat="1" ht="15"/>
    <row r="6" s="81" customFormat="1" ht="15"/>
    <row r="7" s="81" customFormat="1" ht="15"/>
    <row r="8" s="81" customFormat="1" ht="15"/>
    <row r="9" ht="24" customHeight="1" thickBot="1"/>
    <row r="10" spans="19:25" ht="24" customHeight="1" thickBot="1">
      <c r="S10" s="204" t="s">
        <v>6</v>
      </c>
      <c r="T10" s="205" t="str">
        <f>B12</f>
        <v>Kvapil Michal</v>
      </c>
      <c r="U10" s="203" t="s">
        <v>19</v>
      </c>
      <c r="V10" s="206" t="str">
        <f>B13</f>
        <v>Suchánek Michal</v>
      </c>
      <c r="W10" s="288">
        <v>2</v>
      </c>
      <c r="X10" s="294" t="s">
        <v>26</v>
      </c>
      <c r="Y10" s="289">
        <v>3</v>
      </c>
    </row>
    <row r="11" spans="1:25" ht="24" customHeight="1" thickBot="1">
      <c r="A11" s="60"/>
      <c r="B11" s="61"/>
      <c r="C11" s="62">
        <v>1</v>
      </c>
      <c r="D11" s="63"/>
      <c r="E11" s="64">
        <v>2</v>
      </c>
      <c r="F11" s="63"/>
      <c r="G11" s="64">
        <v>3</v>
      </c>
      <c r="H11" s="63"/>
      <c r="I11" s="64">
        <v>4</v>
      </c>
      <c r="J11" s="63"/>
      <c r="K11" s="350">
        <v>5</v>
      </c>
      <c r="L11" s="351"/>
      <c r="M11" s="376" t="s">
        <v>1</v>
      </c>
      <c r="N11" s="377"/>
      <c r="O11" s="377"/>
      <c r="P11" s="195" t="s">
        <v>2</v>
      </c>
      <c r="Q11" s="194" t="s">
        <v>0</v>
      </c>
      <c r="S11" s="68" t="s">
        <v>7</v>
      </c>
      <c r="T11" s="205" t="str">
        <f>B14</f>
        <v>Koudela Adam</v>
      </c>
      <c r="U11" s="203" t="s">
        <v>19</v>
      </c>
      <c r="V11" s="206" t="str">
        <f>B15</f>
        <v>Máša Luděk</v>
      </c>
      <c r="W11" s="288">
        <v>0</v>
      </c>
      <c r="X11" s="294" t="s">
        <v>26</v>
      </c>
      <c r="Y11" s="289">
        <v>3</v>
      </c>
    </row>
    <row r="12" spans="1:25" ht="24" customHeight="1" thickBot="1" thickTop="1">
      <c r="A12" s="55">
        <v>1</v>
      </c>
      <c r="B12" s="277" t="s">
        <v>54</v>
      </c>
      <c r="C12" s="56"/>
      <c r="D12" s="57"/>
      <c r="E12" s="58" t="str">
        <f>W10&amp;":"&amp;Y10</f>
        <v>2:3</v>
      </c>
      <c r="F12" s="59">
        <f>VLOOKUP(E12,G28:H37,2,0)</f>
        <v>2</v>
      </c>
      <c r="G12" s="58" t="str">
        <f>W15&amp;":"&amp;Y15</f>
        <v>S:S</v>
      </c>
      <c r="H12" s="59">
        <f>VLOOKUP(G12,G28:H37,2,0)</f>
        <v>-3</v>
      </c>
      <c r="I12" s="58" t="str">
        <f>Y18&amp;":"&amp;W18</f>
        <v>1:3</v>
      </c>
      <c r="J12" s="59">
        <f>VLOOKUP(I12,G28:H37,2,0)</f>
        <v>1</v>
      </c>
      <c r="K12" s="352" t="str">
        <f>Y12&amp;":"&amp;W12</f>
        <v>:</v>
      </c>
      <c r="L12" s="353">
        <f>VLOOKUP(K12,G28:H37,2,0)</f>
      </c>
      <c r="M12" s="196">
        <f>VLOOKUP(E12,$G$28:$I$37,3,0)+VLOOKUP(G12,$G$28:$I$37,3,0)+VLOOKUP(I12,$G$28:$I$37,3,0)+VLOOKUP(K12,$G$28:$I$37,3,0)</f>
        <v>3</v>
      </c>
      <c r="N12" s="197" t="s">
        <v>26</v>
      </c>
      <c r="O12" s="333">
        <f>VLOOKUP(E12,$G$28:$J$37,4,0)+VLOOKUP(G12,$G$28:$J$37,4,0)+VLOOKUP(I12,$G$28:$J$37,4,0)+VLOOKUP(K12,$G$28:$J$37,4,0)</f>
        <v>6</v>
      </c>
      <c r="P12" s="198">
        <f>SUM(L12,J12,H12,F12)</f>
        <v>0</v>
      </c>
      <c r="Q12" s="311" t="s">
        <v>58</v>
      </c>
      <c r="S12" s="343" t="s">
        <v>8</v>
      </c>
      <c r="T12" s="344" t="str">
        <f>B16</f>
        <v>XXX</v>
      </c>
      <c r="U12" s="345" t="s">
        <v>19</v>
      </c>
      <c r="V12" s="346" t="str">
        <f>B12</f>
        <v>Kvapil Michal</v>
      </c>
      <c r="W12" s="347"/>
      <c r="X12" s="348" t="s">
        <v>26</v>
      </c>
      <c r="Y12" s="349"/>
    </row>
    <row r="13" spans="1:25" ht="24" customHeight="1" thickBot="1">
      <c r="A13" s="49">
        <v>2</v>
      </c>
      <c r="B13" s="278" t="s">
        <v>50</v>
      </c>
      <c r="C13" s="54" t="str">
        <f>Y10&amp;":"&amp;W10</f>
        <v>3:2</v>
      </c>
      <c r="D13" s="50">
        <f>VLOOKUP(C13,G28:H37,2,0)</f>
        <v>5</v>
      </c>
      <c r="E13" s="52"/>
      <c r="F13" s="51"/>
      <c r="G13" s="53" t="str">
        <f>W13&amp;":"&amp;Y13</f>
        <v>3:0</v>
      </c>
      <c r="H13" s="50">
        <f>VLOOKUP(G13,G28:H37,2,0)</f>
        <v>7</v>
      </c>
      <c r="I13" s="53" t="str">
        <f>W16&amp;":"&amp;Y16</f>
        <v>0:3</v>
      </c>
      <c r="J13" s="50">
        <f>VLOOKUP(I13,G28:H37,2,0)</f>
        <v>0</v>
      </c>
      <c r="K13" s="354" t="str">
        <f>Y19&amp;":"&amp;W19</f>
        <v>:</v>
      </c>
      <c r="L13" s="355">
        <f>VLOOKUP(K13,G28:H37,2,0)</f>
      </c>
      <c r="M13" s="199">
        <f>VLOOKUP(C13,$G$28:$I$37,3,0)+VLOOKUP(G13,$G$28:$I$37,3,0)+VLOOKUP(I13,$G$28:$I$37,3,0)+VLOOKUP(K13,$G$28:$I$37,3,0)</f>
        <v>6</v>
      </c>
      <c r="N13" s="200" t="s">
        <v>26</v>
      </c>
      <c r="O13" s="334">
        <f>VLOOKUP(C13,$G$28:$J$37,4,0)+VLOOKUP(G13,$G$28:$J$37,4,0)+VLOOKUP(I13,$G$28:$J$37,4,0)+VLOOKUP(K13,$G$28:$J$37,4,0)</f>
        <v>5</v>
      </c>
      <c r="P13" s="201">
        <f>SUM(L13,J13,H13,D13)</f>
        <v>12</v>
      </c>
      <c r="Q13" s="312" t="s">
        <v>59</v>
      </c>
      <c r="S13" s="68" t="s">
        <v>9</v>
      </c>
      <c r="T13" s="205" t="str">
        <f>B13</f>
        <v>Suchánek Michal</v>
      </c>
      <c r="U13" s="203" t="s">
        <v>19</v>
      </c>
      <c r="V13" s="206" t="str">
        <f>B14</f>
        <v>Koudela Adam</v>
      </c>
      <c r="W13" s="288">
        <v>3</v>
      </c>
      <c r="X13" s="294" t="s">
        <v>26</v>
      </c>
      <c r="Y13" s="289">
        <v>0</v>
      </c>
    </row>
    <row r="14" spans="1:25" ht="24" customHeight="1" thickBot="1">
      <c r="A14" s="49">
        <v>3</v>
      </c>
      <c r="B14" s="278" t="s">
        <v>49</v>
      </c>
      <c r="C14" s="54" t="str">
        <f>Y15&amp;":"&amp;W15</f>
        <v>S:S</v>
      </c>
      <c r="D14" s="50">
        <f>VLOOKUP(C14,G28:H37,2,0)</f>
        <v>-3</v>
      </c>
      <c r="E14" s="53" t="str">
        <f>Y13&amp;":"&amp;W13</f>
        <v>0:3</v>
      </c>
      <c r="F14" s="50">
        <f>VLOOKUP(E14,G28:H37,2,0)</f>
        <v>0</v>
      </c>
      <c r="G14" s="52"/>
      <c r="H14" s="51"/>
      <c r="I14" s="53" t="str">
        <f>W11&amp;":"&amp;Y11</f>
        <v>0:3</v>
      </c>
      <c r="J14" s="50">
        <f>VLOOKUP(I14,G28:H37,2,0)</f>
        <v>0</v>
      </c>
      <c r="K14" s="354" t="str">
        <f>W17&amp;":"&amp;Y17</f>
        <v>:</v>
      </c>
      <c r="L14" s="355">
        <f>VLOOKUP(K14,G28:H37,2,0)</f>
      </c>
      <c r="M14" s="199">
        <f>VLOOKUP(C14,$G$28:$I$37,3,0)+VLOOKUP(E14,$G$28:$I$37,3,0)+VLOOKUP(I14,$G$28:$I$37,3,0)+VLOOKUP(K14,$G$28:$I$37,3,0)</f>
        <v>0</v>
      </c>
      <c r="N14" s="200" t="s">
        <v>26</v>
      </c>
      <c r="O14" s="334">
        <f>VLOOKUP(C14,$G$28:$J$37,4,0)+VLOOKUP(E14,$G$28:$J$37,4,0)+VLOOKUP(I14,$G$28:$J$37,4,0)+VLOOKUP(K14,$G$28:$J$37,4,0)</f>
        <v>6</v>
      </c>
      <c r="P14" s="201">
        <f>SUM(L14,J14,F14,D14)</f>
        <v>-3</v>
      </c>
      <c r="Q14" s="312" t="s">
        <v>60</v>
      </c>
      <c r="S14" s="343" t="s">
        <v>10</v>
      </c>
      <c r="T14" s="344" t="str">
        <f>B15</f>
        <v>Máša Luděk</v>
      </c>
      <c r="U14" s="345" t="s">
        <v>19</v>
      </c>
      <c r="V14" s="346" t="str">
        <f>B16</f>
        <v>XXX</v>
      </c>
      <c r="W14" s="347"/>
      <c r="X14" s="348" t="s">
        <v>26</v>
      </c>
      <c r="Y14" s="349"/>
    </row>
    <row r="15" spans="1:25" ht="24" customHeight="1" thickBot="1">
      <c r="A15" s="49">
        <v>4</v>
      </c>
      <c r="B15" s="279" t="s">
        <v>47</v>
      </c>
      <c r="C15" s="54" t="str">
        <f>W18&amp;":"&amp;Y18</f>
        <v>3:1</v>
      </c>
      <c r="D15" s="50">
        <f>VLOOKUP(C15,G28:H37,2,0)</f>
        <v>6</v>
      </c>
      <c r="E15" s="53" t="str">
        <f>Y16&amp;":"&amp;W16</f>
        <v>3:0</v>
      </c>
      <c r="F15" s="50">
        <f>VLOOKUP(E15,G28:H37,2,0)</f>
        <v>7</v>
      </c>
      <c r="G15" s="53" t="str">
        <f>Y11&amp;":"&amp;W11</f>
        <v>3:0</v>
      </c>
      <c r="H15" s="50">
        <f>VLOOKUP(G15,G28:H37,2,0)</f>
        <v>7</v>
      </c>
      <c r="I15" s="52"/>
      <c r="J15" s="51"/>
      <c r="K15" s="354" t="str">
        <f>W14&amp;":"&amp;Y14</f>
        <v>:</v>
      </c>
      <c r="L15" s="355">
        <f>VLOOKUP(K15,G28:H37,2,0)</f>
      </c>
      <c r="M15" s="199">
        <f>VLOOKUP(C15,$G$28:$I$37,3,0)+VLOOKUP(G15,$G$28:$I$37,3,0)+VLOOKUP(E15,$G$28:$I$37,3,0)+VLOOKUP(K15,$G$28:$I$37,3,0)</f>
        <v>9</v>
      </c>
      <c r="N15" s="202" t="s">
        <v>26</v>
      </c>
      <c r="O15" s="334">
        <f>VLOOKUP(C15,$G$28:$J$37,4,0)+VLOOKUP(E15,$G$28:$J$37,4,0)+VLOOKUP(G15,$G$28:$J$37,4,0)+VLOOKUP(K15,$G$28:$J$37,4,0)</f>
        <v>1</v>
      </c>
      <c r="P15" s="201">
        <f>SUM(L15,H15,F15,D15)</f>
        <v>20</v>
      </c>
      <c r="Q15" s="313" t="s">
        <v>56</v>
      </c>
      <c r="S15" s="68" t="s">
        <v>3</v>
      </c>
      <c r="T15" s="205" t="str">
        <f>B12</f>
        <v>Kvapil Michal</v>
      </c>
      <c r="U15" s="203" t="s">
        <v>19</v>
      </c>
      <c r="V15" s="206" t="str">
        <f>B14</f>
        <v>Koudela Adam</v>
      </c>
      <c r="W15" s="288" t="s">
        <v>55</v>
      </c>
      <c r="X15" s="294" t="s">
        <v>26</v>
      </c>
      <c r="Y15" s="289" t="s">
        <v>55</v>
      </c>
    </row>
    <row r="16" spans="1:28" ht="24" customHeight="1" thickBot="1">
      <c r="A16" s="358">
        <v>5</v>
      </c>
      <c r="B16" s="359" t="s">
        <v>53</v>
      </c>
      <c r="C16" s="360" t="str">
        <f>W12&amp;":"&amp;Y12</f>
        <v>:</v>
      </c>
      <c r="D16" s="361">
        <f>VLOOKUP(C16,G28:H37,2,0)</f>
      </c>
      <c r="E16" s="356" t="str">
        <f>W19&amp;":"&amp;Y19</f>
        <v>:</v>
      </c>
      <c r="F16" s="361">
        <f>VLOOKUP(E16,G28:H37,2,0)</f>
      </c>
      <c r="G16" s="356" t="str">
        <f>Y17&amp;":"&amp;W17</f>
        <v>:</v>
      </c>
      <c r="H16" s="361">
        <f>VLOOKUP(G16,G28:H37,2,0)</f>
      </c>
      <c r="I16" s="356" t="str">
        <f>Y14&amp;":"&amp;W14</f>
        <v>:</v>
      </c>
      <c r="J16" s="361">
        <f>VLOOKUP(I16,G28:H37,2,0)</f>
      </c>
      <c r="K16" s="356"/>
      <c r="L16" s="357"/>
      <c r="M16" s="362">
        <f>VLOOKUP(C16,$G$28:$I$37,3,0)+VLOOKUP(G16,$G$28:$I$37,3,0)+VLOOKUP(I16,$G$28:$I$37,3,0)+VLOOKUP(E16,$G$28:$I$37,3,0)</f>
        <v>0</v>
      </c>
      <c r="N16" s="363" t="s">
        <v>26</v>
      </c>
      <c r="O16" s="364">
        <f>VLOOKUP(C16,$G$28:$J$37,4,0)+VLOOKUP(E16,$G$28:$J$37,4,0)+VLOOKUP(I16,$G$28:$J$37,4,0)+VLOOKUP(G16,$G$28:$J$37,4,0)</f>
        <v>0</v>
      </c>
      <c r="P16" s="365">
        <f>SUM(J16,H16,F16,D16)</f>
        <v>0</v>
      </c>
      <c r="Q16" s="366"/>
      <c r="S16" s="68" t="s">
        <v>5</v>
      </c>
      <c r="T16" s="205" t="str">
        <f>B13</f>
        <v>Suchánek Michal</v>
      </c>
      <c r="U16" s="203" t="s">
        <v>19</v>
      </c>
      <c r="V16" s="206" t="str">
        <f>B15</f>
        <v>Máša Luděk</v>
      </c>
      <c r="W16" s="288">
        <v>0</v>
      </c>
      <c r="X16" s="294" t="s">
        <v>26</v>
      </c>
      <c r="Y16" s="289">
        <v>3</v>
      </c>
      <c r="AB16" s="342"/>
    </row>
    <row r="17" spans="19:25" ht="24" customHeight="1" thickBot="1">
      <c r="S17" s="343" t="s">
        <v>11</v>
      </c>
      <c r="T17" s="344" t="str">
        <f>B14</f>
        <v>Koudela Adam</v>
      </c>
      <c r="U17" s="345" t="s">
        <v>19</v>
      </c>
      <c r="V17" s="346" t="str">
        <f>B16</f>
        <v>XXX</v>
      </c>
      <c r="W17" s="347"/>
      <c r="X17" s="348" t="s">
        <v>26</v>
      </c>
      <c r="Y17" s="349"/>
    </row>
    <row r="18" spans="3:25" ht="24" customHeight="1" thickBot="1">
      <c r="C18" s="119" t="s">
        <v>13</v>
      </c>
      <c r="D18" s="120" t="s">
        <v>14</v>
      </c>
      <c r="E18" s="129"/>
      <c r="F18" s="121" t="s">
        <v>15</v>
      </c>
      <c r="G18" s="122" t="s">
        <v>16</v>
      </c>
      <c r="H18" s="123"/>
      <c r="I18" s="341" t="s">
        <v>17</v>
      </c>
      <c r="J18" s="122" t="s">
        <v>18</v>
      </c>
      <c r="K18" s="122"/>
      <c r="L18" s="225"/>
      <c r="S18" s="68" t="s">
        <v>4</v>
      </c>
      <c r="T18" s="205" t="str">
        <f>B15</f>
        <v>Máša Luděk</v>
      </c>
      <c r="U18" s="203" t="s">
        <v>19</v>
      </c>
      <c r="V18" s="206" t="str">
        <f>B12</f>
        <v>Kvapil Michal</v>
      </c>
      <c r="W18" s="288">
        <v>3</v>
      </c>
      <c r="X18" s="294" t="s">
        <v>26</v>
      </c>
      <c r="Y18" s="289">
        <v>1</v>
      </c>
    </row>
    <row r="19" spans="19:25" ht="24" customHeight="1" thickBot="1">
      <c r="S19" s="343" t="s">
        <v>12</v>
      </c>
      <c r="T19" s="344" t="str">
        <f>B16</f>
        <v>XXX</v>
      </c>
      <c r="U19" s="345" t="s">
        <v>19</v>
      </c>
      <c r="V19" s="346" t="str">
        <f>B13</f>
        <v>Suchánek Michal</v>
      </c>
      <c r="W19" s="347"/>
      <c r="X19" s="348" t="s">
        <v>26</v>
      </c>
      <c r="Y19" s="349"/>
    </row>
    <row r="20" ht="15"/>
    <row r="21" ht="15"/>
    <row r="22" ht="15"/>
    <row r="23" ht="15"/>
    <row r="28" spans="7:10" ht="15" hidden="1">
      <c r="G28" s="97" t="s">
        <v>21</v>
      </c>
      <c r="H28" s="97">
        <v>7</v>
      </c>
      <c r="I28" s="97">
        <v>3</v>
      </c>
      <c r="J28" s="97">
        <v>0</v>
      </c>
    </row>
    <row r="29" spans="7:10" ht="15" hidden="1">
      <c r="G29" s="97" t="s">
        <v>23</v>
      </c>
      <c r="H29" s="97">
        <v>6</v>
      </c>
      <c r="I29" s="97">
        <v>3</v>
      </c>
      <c r="J29" s="97">
        <v>1</v>
      </c>
    </row>
    <row r="30" spans="7:10" ht="15" hidden="1">
      <c r="G30" s="97" t="s">
        <v>25</v>
      </c>
      <c r="H30" s="97">
        <v>5</v>
      </c>
      <c r="I30" s="97">
        <v>3</v>
      </c>
      <c r="J30" s="97">
        <v>2</v>
      </c>
    </row>
    <row r="31" spans="7:10" ht="15" hidden="1">
      <c r="G31" s="97" t="s">
        <v>27</v>
      </c>
      <c r="H31" s="97">
        <v>4</v>
      </c>
      <c r="I31" s="97">
        <v>3</v>
      </c>
      <c r="J31" s="97">
        <v>0</v>
      </c>
    </row>
    <row r="32" spans="7:10" ht="15" hidden="1">
      <c r="G32" s="97" t="s">
        <v>22</v>
      </c>
      <c r="H32" s="97">
        <v>2</v>
      </c>
      <c r="I32" s="97">
        <v>2</v>
      </c>
      <c r="J32" s="97">
        <v>3</v>
      </c>
    </row>
    <row r="33" spans="7:10" ht="15" hidden="1">
      <c r="G33" s="97" t="s">
        <v>24</v>
      </c>
      <c r="H33" s="97">
        <v>1</v>
      </c>
      <c r="I33" s="97">
        <v>1</v>
      </c>
      <c r="J33" s="97">
        <v>3</v>
      </c>
    </row>
    <row r="34" spans="7:10" ht="15" hidden="1">
      <c r="G34" s="97" t="s">
        <v>20</v>
      </c>
      <c r="H34" s="97">
        <v>0</v>
      </c>
      <c r="I34" s="97">
        <v>0</v>
      </c>
      <c r="J34" s="97">
        <v>3</v>
      </c>
    </row>
    <row r="35" spans="7:10" ht="15" hidden="1">
      <c r="G35" s="97" t="s">
        <v>28</v>
      </c>
      <c r="H35" s="97">
        <v>-3</v>
      </c>
      <c r="I35" s="97">
        <v>0</v>
      </c>
      <c r="J35" s="97">
        <v>3</v>
      </c>
    </row>
    <row r="36" spans="7:10" ht="15" hidden="1">
      <c r="G36" s="97" t="s">
        <v>29</v>
      </c>
      <c r="H36" s="97">
        <v>-3</v>
      </c>
      <c r="I36" s="97">
        <v>0</v>
      </c>
      <c r="J36" s="97">
        <v>0</v>
      </c>
    </row>
    <row r="37" spans="7:8" ht="15" hidden="1">
      <c r="G37" s="97" t="s">
        <v>26</v>
      </c>
      <c r="H37" s="97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Uberall</cp:lastModifiedBy>
  <cp:lastPrinted>2010-09-28T13:12:39Z</cp:lastPrinted>
  <dcterms:created xsi:type="dcterms:W3CDTF">2010-08-24T10:15:51Z</dcterms:created>
  <dcterms:modified xsi:type="dcterms:W3CDTF">2013-04-13T15:15:36Z</dcterms:modified>
  <cp:category/>
  <cp:version/>
  <cp:contentType/>
  <cp:contentStatus/>
</cp:coreProperties>
</file>